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905"/>
  </bookViews>
  <sheets>
    <sheet name="Ds hs THCS" sheetId="7" r:id="rId1"/>
    <sheet name="CSVC" sheetId="2" r:id="rId2"/>
    <sheet name="GV" sheetId="3" r:id="rId3"/>
  </sheets>
  <definedNames>
    <definedName name="_xlnm._FilterDatabase" localSheetId="0" hidden="1">'Ds hs THCS'!$A$6:$O$18</definedName>
  </definedNames>
  <calcPr calcId="144525"/>
</workbook>
</file>

<file path=xl/calcChain.xml><?xml version="1.0" encoding="utf-8"?>
<calcChain xmlns="http://schemas.openxmlformats.org/spreadsheetml/2006/main">
  <c r="C61" i="7" l="1"/>
  <c r="C60" i="7"/>
  <c r="C59" i="7"/>
  <c r="C58" i="7"/>
  <c r="C57" i="7"/>
  <c r="C56" i="7"/>
  <c r="C55" i="7"/>
  <c r="C54" i="7"/>
  <c r="C53" i="7"/>
  <c r="C52" i="7"/>
  <c r="C51" i="7"/>
  <c r="C50" i="7"/>
  <c r="C49" i="7"/>
  <c r="C48" i="7"/>
  <c r="C47" i="7"/>
  <c r="C46" i="7"/>
  <c r="C45" i="7"/>
  <c r="C44" i="7"/>
  <c r="C43" i="7"/>
  <c r="C42" i="7"/>
  <c r="C41" i="7"/>
  <c r="C40" i="7"/>
  <c r="C39" i="7"/>
  <c r="C38" i="7"/>
  <c r="D38" i="7" l="1"/>
  <c r="C20" i="7"/>
  <c r="C36" i="7" l="1"/>
  <c r="C35" i="7"/>
  <c r="C34" i="7"/>
  <c r="C33" i="7"/>
  <c r="C32" i="7"/>
  <c r="C31" i="7"/>
  <c r="C30" i="7"/>
  <c r="C29" i="7"/>
  <c r="C28" i="7"/>
  <c r="C27" i="7"/>
  <c r="C26" i="7"/>
  <c r="C25" i="7"/>
  <c r="C24" i="7"/>
  <c r="C23" i="7"/>
  <c r="C22" i="7"/>
  <c r="C21" i="7"/>
  <c r="D18" i="7"/>
  <c r="D21" i="7" l="1"/>
</calcChain>
</file>

<file path=xl/sharedStrings.xml><?xml version="1.0" encoding="utf-8"?>
<sst xmlns="http://schemas.openxmlformats.org/spreadsheetml/2006/main" count="236" uniqueCount="190">
  <si>
    <t>ỦY BAN NHÂN DÂN QUẬN 11</t>
  </si>
  <si>
    <t>CỘNG HÒA XÃ HỘI CHỦ NGHĨA VIỆT NAM</t>
  </si>
  <si>
    <t>Độc lập - Tự do - Hạnh phúc</t>
  </si>
  <si>
    <t>STT</t>
  </si>
  <si>
    <t>TÊN</t>
  </si>
  <si>
    <t>Ngày sinh</t>
  </si>
  <si>
    <t>Nữ</t>
  </si>
  <si>
    <t>Dân
 tộc</t>
  </si>
  <si>
    <t xml:space="preserve">
 Lớp</t>
  </si>
  <si>
    <t>Họ &amp; tên
CHA hoặc MẸ</t>
  </si>
  <si>
    <t>Hộ  khẩu</t>
  </si>
  <si>
    <t>Số nhà</t>
  </si>
  <si>
    <t>DP</t>
  </si>
  <si>
    <t>Phường</t>
  </si>
  <si>
    <t>Quận</t>
  </si>
  <si>
    <t>LƯU 
BAN</t>
  </si>
  <si>
    <t>khuyết tật</t>
  </si>
  <si>
    <t>Điện 
thoại</t>
  </si>
  <si>
    <t>Kinh</t>
  </si>
  <si>
    <t>11</t>
  </si>
  <si>
    <t>14</t>
  </si>
  <si>
    <t>1</t>
  </si>
  <si>
    <t>6</t>
  </si>
  <si>
    <t>Bình Chánh</t>
  </si>
  <si>
    <t>Bình Tân</t>
  </si>
  <si>
    <t>An Lạc A</t>
  </si>
  <si>
    <t>Bình Thạnh</t>
  </si>
  <si>
    <t>Củ Chi</t>
  </si>
  <si>
    <t>Tân Bình</t>
  </si>
  <si>
    <t>Tân Phú</t>
  </si>
  <si>
    <t>Phú Trung</t>
  </si>
  <si>
    <r>
      <t xml:space="preserve">Nữ Hoa </t>
    </r>
    <r>
      <rPr>
        <b/>
        <sz val="12"/>
        <rFont val="Times New Roman"/>
        <family val="1"/>
      </rPr>
      <t>:</t>
    </r>
  </si>
  <si>
    <t>học sinh.</t>
  </si>
  <si>
    <r>
      <t xml:space="preserve">Phường </t>
    </r>
    <r>
      <rPr>
        <b/>
        <sz val="12"/>
        <rFont val="Times New Roman"/>
        <family val="1"/>
      </rPr>
      <t>1</t>
    </r>
  </si>
  <si>
    <r>
      <t xml:space="preserve">Phường </t>
    </r>
    <r>
      <rPr>
        <b/>
        <sz val="12"/>
        <rFont val="Times New Roman"/>
        <family val="1"/>
      </rPr>
      <t>2</t>
    </r>
    <r>
      <rPr>
        <sz val="12"/>
        <rFont val="Vni-times"/>
      </rPr>
      <t/>
    </r>
  </si>
  <si>
    <r>
      <t xml:space="preserve">Phường </t>
    </r>
    <r>
      <rPr>
        <b/>
        <sz val="12"/>
        <rFont val="Times New Roman"/>
        <family val="1"/>
      </rPr>
      <t>3</t>
    </r>
    <r>
      <rPr>
        <sz val="12"/>
        <rFont val="Vni-times"/>
      </rPr>
      <t/>
    </r>
  </si>
  <si>
    <r>
      <t xml:space="preserve">Phường </t>
    </r>
    <r>
      <rPr>
        <b/>
        <sz val="12"/>
        <rFont val="Times New Roman"/>
        <family val="1"/>
      </rPr>
      <t>4</t>
    </r>
  </si>
  <si>
    <r>
      <t xml:space="preserve">Phường </t>
    </r>
    <r>
      <rPr>
        <b/>
        <sz val="12"/>
        <rFont val="Times New Roman"/>
        <family val="1"/>
      </rPr>
      <t>5</t>
    </r>
    <r>
      <rPr>
        <sz val="12"/>
        <rFont val="Vni-times"/>
      </rPr>
      <t/>
    </r>
  </si>
  <si>
    <r>
      <t xml:space="preserve">Phường </t>
    </r>
    <r>
      <rPr>
        <b/>
        <sz val="12"/>
        <rFont val="Times New Roman"/>
        <family val="1"/>
      </rPr>
      <t>6</t>
    </r>
    <r>
      <rPr>
        <sz val="12"/>
        <rFont val="Vni-times"/>
      </rPr>
      <t/>
    </r>
  </si>
  <si>
    <r>
      <t xml:space="preserve">Phường </t>
    </r>
    <r>
      <rPr>
        <b/>
        <sz val="12"/>
        <rFont val="Times New Roman"/>
        <family val="1"/>
      </rPr>
      <t>7</t>
    </r>
    <r>
      <rPr>
        <sz val="12"/>
        <rFont val="Vni-times"/>
      </rPr>
      <t/>
    </r>
  </si>
  <si>
    <r>
      <t xml:space="preserve">Phường </t>
    </r>
    <r>
      <rPr>
        <b/>
        <sz val="12"/>
        <rFont val="Times New Roman"/>
        <family val="1"/>
      </rPr>
      <t>8</t>
    </r>
  </si>
  <si>
    <r>
      <t xml:space="preserve">Phường </t>
    </r>
    <r>
      <rPr>
        <b/>
        <sz val="12"/>
        <rFont val="Times New Roman"/>
        <family val="1"/>
      </rPr>
      <t>9</t>
    </r>
    <r>
      <rPr>
        <sz val="12"/>
        <rFont val="Vni-times"/>
      </rPr>
      <t/>
    </r>
  </si>
  <si>
    <r>
      <t xml:space="preserve">Phường </t>
    </r>
    <r>
      <rPr>
        <b/>
        <sz val="12"/>
        <rFont val="Times New Roman"/>
        <family val="1"/>
      </rPr>
      <t>10</t>
    </r>
    <r>
      <rPr>
        <sz val="12"/>
        <rFont val="Vni-times"/>
      </rPr>
      <t/>
    </r>
  </si>
  <si>
    <r>
      <t xml:space="preserve">Phường </t>
    </r>
    <r>
      <rPr>
        <b/>
        <sz val="12"/>
        <rFont val="Times New Roman"/>
        <family val="1"/>
      </rPr>
      <t>11</t>
    </r>
    <r>
      <rPr>
        <sz val="12"/>
        <rFont val="Vni-times"/>
      </rPr>
      <t/>
    </r>
  </si>
  <si>
    <r>
      <t xml:space="preserve">Phường </t>
    </r>
    <r>
      <rPr>
        <b/>
        <sz val="12"/>
        <rFont val="Times New Roman"/>
        <family val="1"/>
      </rPr>
      <t>12</t>
    </r>
    <r>
      <rPr>
        <sz val="12"/>
        <rFont val="Vni-times"/>
      </rPr>
      <t/>
    </r>
  </si>
  <si>
    <r>
      <t xml:space="preserve">Phường </t>
    </r>
    <r>
      <rPr>
        <b/>
        <sz val="12"/>
        <rFont val="Times New Roman"/>
        <family val="1"/>
      </rPr>
      <t>13</t>
    </r>
    <r>
      <rPr>
        <sz val="12"/>
        <rFont val="Vni-times"/>
      </rPr>
      <t/>
    </r>
  </si>
  <si>
    <r>
      <t xml:space="preserve">Phường </t>
    </r>
    <r>
      <rPr>
        <b/>
        <sz val="12"/>
        <rFont val="Times New Roman"/>
        <family val="1"/>
      </rPr>
      <t>14</t>
    </r>
    <r>
      <rPr>
        <sz val="12"/>
        <rFont val="Vni-times"/>
      </rPr>
      <t/>
    </r>
  </si>
  <si>
    <r>
      <t xml:space="preserve">Phường </t>
    </r>
    <r>
      <rPr>
        <b/>
        <sz val="12"/>
        <rFont val="Times New Roman"/>
        <family val="1"/>
      </rPr>
      <t>15</t>
    </r>
    <r>
      <rPr>
        <sz val="12"/>
        <rFont val="Vni-times"/>
      </rPr>
      <t/>
    </r>
  </si>
  <si>
    <r>
      <t xml:space="preserve">Phường </t>
    </r>
    <r>
      <rPr>
        <b/>
        <sz val="12"/>
        <rFont val="Times New Roman"/>
        <family val="1"/>
      </rPr>
      <t>16</t>
    </r>
    <r>
      <rPr>
        <sz val="12"/>
        <rFont val="Vni-times"/>
      </rPr>
      <t/>
    </r>
  </si>
  <si>
    <t>Hiệu  trưởng</t>
  </si>
  <si>
    <t>X</t>
  </si>
  <si>
    <t>TP. HCM</t>
  </si>
  <si>
    <t>Tạm trú</t>
  </si>
  <si>
    <t>Tổng cộng:</t>
  </si>
  <si>
    <t>Tỉnh</t>
  </si>
  <si>
    <t>04/06/2000</t>
  </si>
  <si>
    <t>16/04/2000</t>
  </si>
  <si>
    <t>18/08/2000</t>
  </si>
  <si>
    <t>42 Lô B Tạ Mỹ Duật</t>
  </si>
  <si>
    <t>121 Tầng 3 Phạm Văn Chí</t>
  </si>
  <si>
    <t>93/33 Bình Thới</t>
  </si>
  <si>
    <t>86/35 Trịnh Đình Trọng</t>
  </si>
  <si>
    <t>Phú Nhuận</t>
  </si>
  <si>
    <t>0917873390</t>
  </si>
  <si>
    <t>0915674911</t>
  </si>
  <si>
    <t>0967389172</t>
  </si>
  <si>
    <t>01669265725</t>
  </si>
  <si>
    <t>Quận 1</t>
  </si>
  <si>
    <t>Quận 2</t>
  </si>
  <si>
    <t>Quận 3</t>
  </si>
  <si>
    <t>Quận 4</t>
  </si>
  <si>
    <t>Quận 5</t>
  </si>
  <si>
    <t>Quận 6</t>
  </si>
  <si>
    <t>Quận 7</t>
  </si>
  <si>
    <t>Quận 8</t>
  </si>
  <si>
    <t>Quận 9</t>
  </si>
  <si>
    <t>Quận 10</t>
  </si>
  <si>
    <t>Quận 11</t>
  </si>
  <si>
    <t>Quận 12</t>
  </si>
  <si>
    <t>Gò vấp</t>
  </si>
  <si>
    <t>Thủ Đức</t>
  </si>
  <si>
    <t>Hóc Môn</t>
  </si>
  <si>
    <t>Cần Giờ</t>
  </si>
  <si>
    <t>Nhà Bè</t>
  </si>
  <si>
    <t>DANH  SÁCH   HỌC  SINH  TRƯỜNG THCS ...............</t>
  </si>
  <si>
    <t>TRƯỜNG THCS .....................</t>
  </si>
  <si>
    <t>A</t>
  </si>
  <si>
    <t>B</t>
  </si>
  <si>
    <t>C</t>
  </si>
  <si>
    <t>D</t>
  </si>
  <si>
    <t xml:space="preserve">Xã: </t>
  </si>
  <si>
    <t>Mẫu: THCS-01-CSVC</t>
  </si>
  <si>
    <t>Huyện: Quận 11</t>
  </si>
  <si>
    <t>Tỉnh:</t>
  </si>
  <si>
    <t>TT</t>
  </si>
  <si>
    <t>Trường</t>
  </si>
  <si>
    <t>Số Đ.Tr</t>
  </si>
  <si>
    <t>Số lớp</t>
  </si>
  <si>
    <t>Số phòng học</t>
  </si>
  <si>
    <t>Phòng chức năng</t>
  </si>
  <si>
    <t>Công trình vệ sinh</t>
  </si>
  <si>
    <t>Sân chơi</t>
  </si>
  <si>
    <t>Bãi tập</t>
  </si>
  <si>
    <t>Kiên cố</t>
  </si>
  <si>
    <t>Bán kiên cố</t>
  </si>
  <si>
    <t>Tạm</t>
  </si>
  <si>
    <t>Tỉ lệ Ph/Lớp</t>
  </si>
  <si>
    <t>Hiệu trưởng</t>
  </si>
  <si>
    <t>P.Hiệu trưởng</t>
  </si>
  <si>
    <t>Văn phòng</t>
  </si>
  <si>
    <t>Y tế</t>
  </si>
  <si>
    <t>Phòng họp</t>
  </si>
  <si>
    <t>Thư viện</t>
  </si>
  <si>
    <t>Phòng thí nghiệm</t>
  </si>
  <si>
    <t>GV</t>
  </si>
  <si>
    <t>HS</t>
  </si>
  <si>
    <t>SL</t>
  </si>
  <si>
    <t>DT</t>
  </si>
  <si>
    <t>E</t>
  </si>
  <si>
    <t>F</t>
  </si>
  <si>
    <t>G</t>
  </si>
  <si>
    <t>Cộng</t>
  </si>
  <si>
    <t>NGƯỜI LẬP BIỂU</t>
  </si>
  <si>
    <t>Ngày.... tháng.... năm....</t>
  </si>
  <si>
    <t>(Kí, ghi rõ họ tên)</t>
  </si>
  <si>
    <t>HIỆU TRƯỞNG</t>
  </si>
  <si>
    <t>(Kí tên và đóng dấu)</t>
  </si>
  <si>
    <t>Tỉnh/TP: TP Hồ Chí Minh</t>
  </si>
  <si>
    <t>Mẫu: THCS-01-GV</t>
  </si>
  <si>
    <t>Quận/Huyện: Quận 11</t>
  </si>
  <si>
    <t>CBQL</t>
  </si>
  <si>
    <t>Giáo viên</t>
  </si>
  <si>
    <t>Nhân viên</t>
  </si>
  <si>
    <t>Tên</t>
  </si>
  <si>
    <t>Hạng trường</t>
  </si>
  <si>
    <t>Tổng số</t>
  </si>
  <si>
    <t>Biên chế</t>
  </si>
  <si>
    <t>Hợp đồng</t>
  </si>
  <si>
    <t>Dân tộc</t>
  </si>
  <si>
    <t>Tỉ lệ GV/Lớp</t>
  </si>
  <si>
    <t>Trình độ đào tạo</t>
  </si>
  <si>
    <t>Chuyên ngành đào tạo</t>
  </si>
  <si>
    <t>TPT.Đội</t>
  </si>
  <si>
    <t>Chuẩn nghề nghiệp</t>
  </si>
  <si>
    <t>Thiết bị - Thí nghiệm</t>
  </si>
  <si>
    <t>Hạng 1</t>
  </si>
  <si>
    <t>Hạng 2</t>
  </si>
  <si>
    <t>Hạng 3</t>
  </si>
  <si>
    <t>Trên ĐH</t>
  </si>
  <si>
    <t>ĐH</t>
  </si>
  <si>
    <t>CĐ</t>
  </si>
  <si>
    <t>THSP</t>
  </si>
  <si>
    <t>Toán</t>
  </si>
  <si>
    <t>Ngữ văn</t>
  </si>
  <si>
    <t>KHTN</t>
  </si>
  <si>
    <t>KHXH</t>
  </si>
  <si>
    <t>HĐGD</t>
  </si>
  <si>
    <t>GDCD</t>
  </si>
  <si>
    <t>Công nghệ</t>
  </si>
  <si>
    <t>Tin học</t>
  </si>
  <si>
    <t>Ngoại ngữ</t>
  </si>
  <si>
    <t>Xuất sắc</t>
  </si>
  <si>
    <t>Khá</t>
  </si>
  <si>
    <t>T.Bình</t>
  </si>
  <si>
    <t>Kém</t>
  </si>
  <si>
    <t>Lí</t>
  </si>
  <si>
    <t>Hóa</t>
  </si>
  <si>
    <t>Sinh</t>
  </si>
  <si>
    <t>Sử</t>
  </si>
  <si>
    <t>Địa</t>
  </si>
  <si>
    <t>Nhạc</t>
  </si>
  <si>
    <t>MT</t>
  </si>
  <si>
    <t>TD</t>
  </si>
  <si>
    <t>Anh</t>
  </si>
  <si>
    <t>Nga</t>
  </si>
  <si>
    <t>Pháp</t>
  </si>
  <si>
    <t>Khác</t>
  </si>
  <si>
    <t>Tiêu chí</t>
  </si>
  <si>
    <t>Tỷ lệ</t>
  </si>
  <si>
    <t>GV đạt chuẩn trình độ đào tạo</t>
  </si>
  <si>
    <t>Ngày ... tháng ... năm ...</t>
  </si>
  <si>
    <t>GV đạt trên chuẩn trình độ đào tạo</t>
  </si>
  <si>
    <t>(Ký, ghi rõ họ, tên)</t>
  </si>
  <si>
    <t>GV đạt yêu cầu chuẩn nghề nghiệp</t>
  </si>
  <si>
    <t>(Ký, ghi rõ họ, tên và đóng dấu)</t>
  </si>
  <si>
    <t>THỐNG KÊ ĐỘI NGŨ GIÁO VIÊN TRUNG HỌC CƠ SỞ</t>
  </si>
  <si>
    <t>THỐNG KÊ CƠ SỞ VẬT CHẤT TRUNG HỌC CƠ SỞ</t>
  </si>
  <si>
    <t>Quận 11, ngày    tháng  9 năm  .......</t>
  </si>
  <si>
    <t>Năm  học  2020  -  2021</t>
  </si>
  <si>
    <t>Tính đến thời điểm: ngày 10 tháng 09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</si>
</sst>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31" x14ac:knownFonts="1">
    <font>
      <sz val="11"/>
      <color theme="1"/>
      <name val="Calibri"/>
      <family val="2"/>
      <scheme val="minor"/>
    </font>
    <font>
      <sz val="12"/>
      <name val="Vni-times"/>
    </font>
    <font>
      <sz val="10"/>
      <name val="Arial"/>
      <family val="2"/>
    </font>
    <font>
      <b/>
      <sz val="12"/>
      <name val="Arial"/>
      <family val="2"/>
    </font>
    <font>
      <b/>
      <sz val="18"/>
      <name val="Arial"/>
      <family val="2"/>
    </font>
    <font>
      <sz val="10"/>
      <name val="Times New Roman"/>
      <family val="1"/>
    </font>
    <font>
      <sz val="12"/>
      <name val="Times New Roman"/>
      <family val="1"/>
    </font>
    <font>
      <b/>
      <sz val="12"/>
      <name val="Times New Roman"/>
      <family val="1"/>
    </font>
    <font>
      <b/>
      <sz val="10"/>
      <name val="Times New Roman"/>
      <family val="1"/>
    </font>
    <font>
      <b/>
      <sz val="16"/>
      <name val="Times New Roman"/>
      <family val="1"/>
    </font>
    <font>
      <b/>
      <sz val="11"/>
      <name val="Times New Roman"/>
      <family val="1"/>
    </font>
    <font>
      <sz val="8"/>
      <name val="Times New Roman"/>
      <family val="1"/>
    </font>
    <font>
      <sz val="11"/>
      <name val="Times New Roman"/>
      <family val="1"/>
    </font>
    <font>
      <b/>
      <sz val="14"/>
      <name val="Times New Roman"/>
      <family val="1"/>
    </font>
    <font>
      <b/>
      <u/>
      <sz val="10"/>
      <name val="Times New Roman"/>
      <family val="1"/>
    </font>
    <font>
      <b/>
      <u/>
      <sz val="12"/>
      <name val="Times New Roman"/>
      <family val="1"/>
    </font>
    <font>
      <b/>
      <sz val="9"/>
      <name val="Times New Roman"/>
      <family val="1"/>
    </font>
    <font>
      <b/>
      <sz val="18"/>
      <name val="Times New Roman"/>
      <family val="1"/>
    </font>
    <font>
      <sz val="14"/>
      <name val="Times New Roman"/>
      <family val="1"/>
    </font>
    <font>
      <b/>
      <i/>
      <sz val="10"/>
      <name val="Times New Roman"/>
      <family val="1"/>
    </font>
    <font>
      <b/>
      <i/>
      <sz val="12"/>
      <name val="Times New Roman"/>
      <family val="1"/>
    </font>
    <font>
      <b/>
      <i/>
      <sz val="9"/>
      <name val="Times New Roman"/>
      <family val="1"/>
    </font>
    <font>
      <i/>
      <sz val="14"/>
      <name val="Times New Roman"/>
      <family val="1"/>
    </font>
    <font>
      <sz val="11"/>
      <color theme="1"/>
      <name val="Times New Roman"/>
      <family val="1"/>
    </font>
    <font>
      <b/>
      <sz val="8"/>
      <name val="Times New Roman"/>
      <family val="1"/>
    </font>
    <font>
      <b/>
      <sz val="10"/>
      <color indexed="8"/>
      <name val="Arial"/>
    </font>
    <font>
      <b/>
      <i/>
      <sz val="10"/>
      <color indexed="8"/>
      <name val="Arial"/>
    </font>
    <font>
      <sz val="8"/>
      <color indexed="8"/>
      <name val="Arial"/>
    </font>
    <font>
      <b/>
      <sz val="8"/>
      <color indexed="8"/>
      <name val="Arial"/>
    </font>
    <font>
      <sz val="9"/>
      <color indexed="8"/>
      <name val="Arial"/>
    </font>
    <font>
      <b/>
      <sz val="9"/>
      <color indexed="8"/>
      <name val="Arial"/>
    </font>
  </fonts>
  <fills count="3">
    <fill>
      <patternFill patternType="none"/>
    </fill>
    <fill>
      <patternFill patternType="gray125"/>
    </fill>
    <fill>
      <patternFill patternType="solid">
        <fgColor indexed="9"/>
        <bgColor indexed="8"/>
      </patternFill>
    </fill>
  </fills>
  <borders count="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s>
  <cellStyleXfs count="11">
    <xf numFmtId="0" fontId="0" fillId="0" borderId="0"/>
    <xf numFmtId="0" fontId="1" fillId="0" borderId="0"/>
    <xf numFmtId="3"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xf numFmtId="0" fontId="3" fillId="0" borderId="0" applyNumberFormat="0" applyFill="0" applyBorder="0" applyAlignment="0" applyProtection="0"/>
    <xf numFmtId="0" fontId="2" fillId="0" borderId="3" applyNumberFormat="0" applyFont="0" applyFill="0" applyAlignment="0" applyProtection="0"/>
  </cellStyleXfs>
  <cellXfs count="163">
    <xf numFmtId="0" fontId="0" fillId="0" borderId="0" xfId="0"/>
    <xf numFmtId="0" fontId="1" fillId="0" borderId="0" xfId="1"/>
    <xf numFmtId="0" fontId="7" fillId="0" borderId="0" xfId="1" applyFont="1" applyBorder="1" applyAlignment="1">
      <alignment horizontal="center" vertical="center"/>
    </xf>
    <xf numFmtId="0" fontId="5" fillId="0" borderId="0" xfId="1" applyFont="1"/>
    <xf numFmtId="0" fontId="6" fillId="0" borderId="0" xfId="1" applyFont="1" applyAlignment="1">
      <alignment horizontal="center"/>
    </xf>
    <xf numFmtId="0" fontId="13" fillId="0" borderId="0" xfId="1" applyFont="1" applyFill="1" applyBorder="1" applyAlignment="1">
      <alignment horizontal="center"/>
    </xf>
    <xf numFmtId="0" fontId="10" fillId="0" borderId="0" xfId="1" applyFont="1" applyAlignment="1">
      <alignment horizontal="center"/>
    </xf>
    <xf numFmtId="0" fontId="7" fillId="0" borderId="0" xfId="1" applyFont="1" applyFill="1" applyAlignment="1">
      <alignment horizontal="center"/>
    </xf>
    <xf numFmtId="0" fontId="8" fillId="0" borderId="0" xfId="1" applyFont="1" applyFill="1" applyBorder="1" applyAlignment="1">
      <alignment horizontal="center"/>
    </xf>
    <xf numFmtId="0" fontId="5" fillId="0" borderId="0" xfId="1" applyFont="1" applyFill="1"/>
    <xf numFmtId="0" fontId="18" fillId="0" borderId="0" xfId="1" applyFont="1"/>
    <xf numFmtId="0" fontId="18" fillId="0" borderId="0" xfId="1" applyFont="1" applyFill="1"/>
    <xf numFmtId="0" fontId="9" fillId="0" borderId="0" xfId="1" applyFont="1" applyAlignment="1">
      <alignment horizontal="center"/>
    </xf>
    <xf numFmtId="0" fontId="10" fillId="0" borderId="0" xfId="1" applyFont="1" applyFill="1" applyAlignment="1">
      <alignment horizontal="center"/>
    </xf>
    <xf numFmtId="0" fontId="7" fillId="0" borderId="7" xfId="1" applyFont="1" applyBorder="1" applyAlignment="1">
      <alignment horizontal="right"/>
    </xf>
    <xf numFmtId="0" fontId="18" fillId="0" borderId="0" xfId="1" applyFont="1" applyAlignment="1">
      <alignment horizontal="center"/>
    </xf>
    <xf numFmtId="0" fontId="19" fillId="0" borderId="4" xfId="1" applyFont="1" applyBorder="1" applyAlignment="1">
      <alignment horizontal="center" vertical="center"/>
    </xf>
    <xf numFmtId="0" fontId="20" fillId="0" borderId="4" xfId="1" applyFont="1" applyFill="1" applyBorder="1" applyAlignment="1">
      <alignment horizontal="center" vertical="center"/>
    </xf>
    <xf numFmtId="0" fontId="19" fillId="0" borderId="4" xfId="1" applyFont="1" applyFill="1" applyBorder="1" applyAlignment="1">
      <alignment horizontal="center" vertical="center"/>
    </xf>
    <xf numFmtId="0" fontId="21" fillId="0" borderId="4" xfId="1" applyFont="1" applyBorder="1" applyAlignment="1">
      <alignment horizontal="center" vertical="center"/>
    </xf>
    <xf numFmtId="0" fontId="21" fillId="0" borderId="4" xfId="1" applyFont="1" applyBorder="1" applyAlignment="1">
      <alignment horizontal="center" vertical="center" wrapText="1"/>
    </xf>
    <xf numFmtId="0" fontId="20" fillId="0" borderId="4" xfId="1" applyFont="1" applyBorder="1" applyAlignment="1">
      <alignment horizontal="center" vertical="center"/>
    </xf>
    <xf numFmtId="0" fontId="6" fillId="0" borderId="4" xfId="1" applyFont="1" applyBorder="1"/>
    <xf numFmtId="0" fontId="7" fillId="0" borderId="0" xfId="1" applyFont="1" applyAlignment="1">
      <alignment horizontal="left"/>
    </xf>
    <xf numFmtId="0" fontId="19" fillId="0" borderId="4" xfId="1" applyFont="1" applyBorder="1" applyAlignment="1">
      <alignment horizontal="left" vertical="center"/>
    </xf>
    <xf numFmtId="0" fontId="12" fillId="0" borderId="0" xfId="1" applyFont="1" applyAlignment="1">
      <alignment horizontal="left"/>
    </xf>
    <xf numFmtId="0" fontId="5" fillId="0" borderId="0" xfId="1" applyFont="1" applyAlignment="1">
      <alignment horizontal="left"/>
    </xf>
    <xf numFmtId="0" fontId="13" fillId="0" borderId="0" xfId="1" applyFont="1" applyFill="1" applyBorder="1" applyAlignment="1">
      <alignment horizontal="left"/>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4" xfId="1" applyFont="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6" fillId="0" borderId="0" xfId="1" applyFont="1" applyBorder="1" applyAlignment="1">
      <alignment horizontal="right"/>
    </xf>
    <xf numFmtId="0" fontId="7" fillId="0" borderId="0" xfId="1" applyFont="1" applyAlignment="1">
      <alignment horizontal="center"/>
    </xf>
    <xf numFmtId="0" fontId="5" fillId="0" borderId="0" xfId="1" applyFont="1" applyAlignment="1">
      <alignment horizontal="center"/>
    </xf>
    <xf numFmtId="0" fontId="10" fillId="0" borderId="0" xfId="1" applyFont="1" applyFill="1" applyBorder="1" applyAlignment="1">
      <alignment horizontal="right"/>
    </xf>
    <xf numFmtId="0" fontId="1" fillId="0" borderId="0" xfId="1" applyBorder="1"/>
    <xf numFmtId="0" fontId="7" fillId="0" borderId="0" xfId="1" applyFont="1" applyFill="1" applyBorder="1" applyAlignment="1">
      <alignment horizontal="center"/>
    </xf>
    <xf numFmtId="0" fontId="5" fillId="0" borderId="0" xfId="1" applyFont="1" applyFill="1" applyBorder="1"/>
    <xf numFmtId="0" fontId="5" fillId="0" borderId="0" xfId="1" applyFont="1" applyBorder="1"/>
    <xf numFmtId="0" fontId="0" fillId="0" borderId="0" xfId="0" applyBorder="1"/>
    <xf numFmtId="0" fontId="10" fillId="0" borderId="4" xfId="1" applyFont="1" applyFill="1" applyBorder="1" applyAlignment="1">
      <alignment horizontal="right"/>
    </xf>
    <xf numFmtId="0" fontId="13" fillId="0" borderId="4" xfId="1" applyFont="1" applyFill="1" applyBorder="1" applyAlignment="1">
      <alignment horizontal="center"/>
    </xf>
    <xf numFmtId="0" fontId="0" fillId="0" borderId="9" xfId="0" applyBorder="1"/>
    <xf numFmtId="0" fontId="6" fillId="0" borderId="22" xfId="1" applyFont="1" applyBorder="1"/>
    <xf numFmtId="0" fontId="0" fillId="0" borderId="6" xfId="0" applyBorder="1"/>
    <xf numFmtId="0" fontId="23" fillId="0" borderId="4" xfId="0" applyFont="1" applyBorder="1"/>
    <xf numFmtId="0" fontId="6" fillId="0" borderId="6" xfId="1" applyFont="1" applyBorder="1"/>
    <xf numFmtId="0" fontId="23" fillId="0" borderId="6" xfId="0" applyFont="1" applyBorder="1"/>
    <xf numFmtId="0" fontId="23" fillId="0" borderId="8" xfId="0" applyFont="1" applyBorder="1"/>
    <xf numFmtId="0" fontId="23" fillId="0" borderId="23" xfId="0" applyFont="1" applyBorder="1"/>
    <xf numFmtId="0" fontId="24" fillId="0" borderId="4" xfId="1" applyFont="1" applyBorder="1" applyAlignment="1">
      <alignment horizontal="center"/>
    </xf>
    <xf numFmtId="0" fontId="11" fillId="0" borderId="4" xfId="1" applyFont="1" applyBorder="1"/>
    <xf numFmtId="0" fontId="11" fillId="0" borderId="4" xfId="1" applyFont="1" applyBorder="1" applyAlignment="1">
      <alignment horizontal="center"/>
    </xf>
    <xf numFmtId="0" fontId="11" fillId="0" borderId="4" xfId="1" applyFont="1" applyBorder="1" applyAlignment="1">
      <alignment horizontal="left"/>
    </xf>
    <xf numFmtId="14" fontId="11" fillId="0" borderId="4" xfId="1" applyNumberFormat="1" applyFont="1" applyBorder="1" applyAlignment="1">
      <alignment horizontal="left"/>
    </xf>
    <xf numFmtId="0" fontId="0" fillId="0" borderId="0" xfId="0" applyFill="1" applyAlignment="1" applyProtection="1">
      <alignment vertical="center"/>
    </xf>
    <xf numFmtId="0" fontId="0" fillId="0" borderId="0" xfId="0" applyFill="1" applyProtection="1"/>
    <xf numFmtId="0" fontId="26" fillId="0" borderId="0" xfId="0" applyFont="1" applyFill="1" applyAlignment="1" applyProtection="1">
      <alignment vertical="center"/>
    </xf>
    <xf numFmtId="0" fontId="0" fillId="0" borderId="27" xfId="0" applyFill="1" applyBorder="1" applyAlignment="1" applyProtection="1">
      <alignment vertical="center"/>
    </xf>
    <xf numFmtId="0" fontId="25" fillId="0" borderId="0" xfId="0" applyFont="1" applyFill="1" applyAlignment="1" applyProtection="1">
      <alignment vertical="center"/>
    </xf>
    <xf numFmtId="0" fontId="27"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wrapText="1"/>
    </xf>
    <xf numFmtId="0" fontId="0" fillId="0" borderId="28" xfId="0" applyFill="1" applyBorder="1" applyProtection="1"/>
    <xf numFmtId="0" fontId="25" fillId="0" borderId="28" xfId="0" applyFont="1" applyFill="1" applyBorder="1" applyProtection="1"/>
    <xf numFmtId="0" fontId="25" fillId="0" borderId="0" xfId="0" applyFont="1" applyFill="1" applyProtection="1"/>
    <xf numFmtId="0" fontId="25" fillId="0" borderId="28" xfId="0" applyFont="1" applyFill="1" applyBorder="1" applyAlignment="1" applyProtection="1">
      <alignment horizontal="center" vertical="center"/>
    </xf>
    <xf numFmtId="0" fontId="29" fillId="0" borderId="28" xfId="0" applyFont="1" applyFill="1" applyBorder="1" applyAlignment="1" applyProtection="1">
      <alignment horizontal="center" vertical="center" textRotation="90" wrapText="1"/>
    </xf>
    <xf numFmtId="0" fontId="29" fillId="0" borderId="38" xfId="0" applyFont="1" applyFill="1" applyBorder="1" applyAlignment="1" applyProtection="1">
      <alignment horizontal="center" vertical="center" textRotation="90" wrapText="1"/>
    </xf>
    <xf numFmtId="0" fontId="29" fillId="0" borderId="34" xfId="0" applyFont="1" applyFill="1" applyBorder="1" applyAlignment="1" applyProtection="1">
      <alignment vertical="center" textRotation="90" wrapText="1"/>
    </xf>
    <xf numFmtId="0" fontId="27" fillId="0" borderId="28" xfId="0" applyFont="1" applyFill="1" applyBorder="1" applyAlignment="1" applyProtection="1">
      <alignment horizontal="center" vertical="center" wrapText="1"/>
    </xf>
    <xf numFmtId="0" fontId="0" fillId="0" borderId="28" xfId="0" applyFill="1" applyBorder="1" applyAlignment="1" applyProtection="1">
      <alignment horizontal="left" vertical="center"/>
    </xf>
    <xf numFmtId="0" fontId="0" fillId="0" borderId="28" xfId="0" applyFill="1" applyBorder="1" applyAlignment="1" applyProtection="1">
      <alignment horizontal="center" vertical="center"/>
    </xf>
    <xf numFmtId="0" fontId="9" fillId="0" borderId="0" xfId="1" applyFont="1" applyAlignment="1">
      <alignment horizontal="center" vertical="center"/>
    </xf>
    <xf numFmtId="0" fontId="13" fillId="0" borderId="0" xfId="1" applyFont="1" applyAlignment="1">
      <alignment horizontal="center" vertical="center"/>
    </xf>
    <xf numFmtId="0" fontId="13" fillId="0" borderId="0" xfId="1" applyFont="1" applyAlignment="1">
      <alignment horizontal="left" vertical="center"/>
    </xf>
    <xf numFmtId="0" fontId="5" fillId="0" borderId="0" xfId="1" applyFont="1" applyAlignment="1">
      <alignment horizontal="center"/>
    </xf>
    <xf numFmtId="0" fontId="7" fillId="0" borderId="0" xfId="1" applyFont="1" applyAlignment="1">
      <alignment horizontal="center"/>
    </xf>
    <xf numFmtId="0" fontId="14" fillId="0" borderId="0" xfId="1" applyFont="1" applyAlignment="1">
      <alignment horizontal="center"/>
    </xf>
    <xf numFmtId="0" fontId="15" fillId="0" borderId="0" xfId="1" applyFont="1" applyAlignment="1">
      <alignment horizontal="center"/>
    </xf>
    <xf numFmtId="0" fontId="13" fillId="0" borderId="0" xfId="1" quotePrefix="1" applyFont="1" applyAlignment="1">
      <alignment horizontal="center" vertical="center"/>
    </xf>
    <xf numFmtId="0" fontId="13" fillId="0" borderId="0" xfId="1" quotePrefix="1" applyFont="1" applyAlignment="1">
      <alignment horizontal="left" vertical="center"/>
    </xf>
    <xf numFmtId="0" fontId="7" fillId="0" borderId="16" xfId="1" applyFont="1" applyBorder="1" applyAlignment="1">
      <alignment horizontal="center" vertical="center"/>
    </xf>
    <xf numFmtId="0" fontId="7" fillId="0" borderId="5" xfId="1" applyFont="1" applyBorder="1" applyAlignment="1">
      <alignment horizontal="center" vertical="center"/>
    </xf>
    <xf numFmtId="0" fontId="7" fillId="0" borderId="16" xfId="1" applyFont="1" applyFill="1" applyBorder="1" applyAlignment="1">
      <alignment horizontal="center" vertical="center"/>
    </xf>
    <xf numFmtId="0" fontId="7" fillId="0" borderId="5"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1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6" fillId="0" borderId="0" xfId="1" applyFont="1" applyAlignment="1">
      <alignment horizontal="left"/>
    </xf>
    <xf numFmtId="0" fontId="6" fillId="0" borderId="0" xfId="1" applyFont="1" applyAlignment="1">
      <alignment horizontal="right"/>
    </xf>
    <xf numFmtId="0" fontId="8" fillId="0" borderId="16" xfId="1" applyFont="1" applyBorder="1" applyAlignment="1">
      <alignment horizontal="center" vertical="center" wrapText="1"/>
    </xf>
    <xf numFmtId="0" fontId="8" fillId="0" borderId="5"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5" xfId="1" applyFont="1" applyBorder="1" applyAlignment="1">
      <alignment horizontal="center" vertical="center" wrapText="1"/>
    </xf>
    <xf numFmtId="0" fontId="8" fillId="0" borderId="16" xfId="1" applyFont="1" applyBorder="1" applyAlignment="1">
      <alignment horizontal="center" vertical="center"/>
    </xf>
    <xf numFmtId="0" fontId="8" fillId="0" borderId="5" xfId="1" applyFont="1" applyBorder="1" applyAlignment="1">
      <alignment horizontal="center" vertical="center"/>
    </xf>
    <xf numFmtId="0" fontId="11" fillId="0" borderId="16" xfId="1" applyFont="1" applyBorder="1" applyAlignment="1">
      <alignment horizontal="center" vertical="center" wrapText="1"/>
    </xf>
    <xf numFmtId="0" fontId="11" fillId="0" borderId="5" xfId="1" applyFont="1" applyBorder="1" applyAlignment="1">
      <alignment horizontal="center" vertical="center" wrapText="1"/>
    </xf>
    <xf numFmtId="0" fontId="13" fillId="0" borderId="0" xfId="1" applyFont="1" applyFill="1" applyBorder="1" applyAlignment="1">
      <alignment horizontal="center"/>
    </xf>
    <xf numFmtId="0" fontId="6" fillId="0" borderId="0" xfId="1" applyFont="1" applyBorder="1" applyAlignment="1">
      <alignment horizontal="right"/>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13" fillId="0" borderId="0" xfId="1" applyFont="1" applyBorder="1" applyAlignment="1">
      <alignment horizontal="left"/>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3" fillId="0" borderId="0" xfId="1" applyFont="1" applyAlignment="1">
      <alignment horizontal="center"/>
    </xf>
    <xf numFmtId="0" fontId="22" fillId="0" borderId="0" xfId="1" applyFont="1" applyAlignment="1">
      <alignment horizontal="center"/>
    </xf>
    <xf numFmtId="0" fontId="25" fillId="0" borderId="0" xfId="0" applyFont="1" applyFill="1" applyProtection="1"/>
    <xf numFmtId="0" fontId="0" fillId="0" borderId="0" xfId="0" applyFill="1" applyProtection="1"/>
    <xf numFmtId="0" fontId="27" fillId="0" borderId="28" xfId="0" applyFont="1" applyFill="1" applyBorder="1" applyAlignment="1" applyProtection="1">
      <alignment horizontal="center" vertical="center"/>
    </xf>
    <xf numFmtId="0" fontId="27" fillId="0" borderId="28" xfId="0" applyFont="1" applyFill="1" applyBorder="1" applyAlignment="1" applyProtection="1">
      <alignment horizontal="center" vertical="center" wrapText="1"/>
    </xf>
    <xf numFmtId="0" fontId="28" fillId="0" borderId="31"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28" fillId="0" borderId="32" xfId="0" applyFont="1" applyFill="1" applyBorder="1" applyAlignment="1" applyProtection="1">
      <alignment horizontal="center" vertical="center" wrapText="1"/>
    </xf>
    <xf numFmtId="0" fontId="28" fillId="0" borderId="28" xfId="0" applyFont="1" applyFill="1" applyBorder="1" applyAlignment="1" applyProtection="1">
      <alignment horizontal="center" vertical="center" wrapText="1"/>
    </xf>
    <xf numFmtId="0" fontId="27" fillId="0" borderId="29" xfId="0" applyFont="1" applyFill="1" applyBorder="1" applyAlignment="1" applyProtection="1">
      <alignment horizontal="center" vertical="center" textRotation="90" wrapText="1"/>
    </xf>
    <xf numFmtId="0" fontId="27" fillId="0" borderId="34" xfId="0" applyFont="1" applyFill="1" applyBorder="1" applyAlignment="1" applyProtection="1">
      <alignment horizontal="center" vertical="center" textRotation="90" wrapText="1"/>
    </xf>
    <xf numFmtId="0" fontId="27" fillId="0" borderId="33" xfId="0" applyFont="1" applyFill="1" applyBorder="1" applyAlignment="1" applyProtection="1">
      <alignment horizontal="center" vertical="center" textRotation="90" wrapText="1"/>
    </xf>
    <xf numFmtId="0" fontId="27" fillId="2" borderId="29" xfId="0" applyFont="1" applyFill="1" applyBorder="1" applyAlignment="1" applyProtection="1">
      <alignment horizontal="center" vertical="center" textRotation="90" wrapText="1"/>
    </xf>
    <xf numFmtId="0" fontId="27" fillId="2" borderId="34" xfId="0" applyFont="1" applyFill="1" applyBorder="1" applyAlignment="1" applyProtection="1">
      <alignment horizontal="center" vertical="center" textRotation="90" wrapText="1"/>
    </xf>
    <xf numFmtId="0" fontId="27" fillId="2" borderId="31" xfId="0" applyFont="1" applyFill="1" applyBorder="1" applyAlignment="1" applyProtection="1">
      <alignment horizontal="center" vertical="center" wrapText="1"/>
    </xf>
    <xf numFmtId="0" fontId="27" fillId="2" borderId="32" xfId="0" applyFont="1" applyFill="1" applyBorder="1" applyAlignment="1" applyProtection="1">
      <alignment horizontal="center" vertical="center" wrapText="1"/>
    </xf>
    <xf numFmtId="0" fontId="25" fillId="0" borderId="0" xfId="0" applyFont="1" applyFill="1" applyAlignment="1" applyProtection="1">
      <alignment horizontal="left" vertical="center"/>
    </xf>
    <xf numFmtId="0" fontId="25" fillId="0" borderId="0" xfId="0" applyFont="1" applyFill="1" applyAlignment="1" applyProtection="1">
      <alignment horizontal="center" vertical="center"/>
    </xf>
    <xf numFmtId="0" fontId="0" fillId="0" borderId="0" xfId="0" applyFill="1" applyAlignment="1" applyProtection="1">
      <alignment horizontal="right" vertical="center"/>
    </xf>
    <xf numFmtId="0" fontId="26" fillId="0" borderId="0" xfId="0" applyFont="1" applyFill="1" applyAlignment="1" applyProtection="1">
      <alignment horizontal="center" vertical="center"/>
    </xf>
    <xf numFmtId="0" fontId="0" fillId="0" borderId="0" xfId="0" applyFill="1" applyAlignment="1" applyProtection="1">
      <alignment horizontal="left" vertical="center" indent="1"/>
      <protection locked="0"/>
    </xf>
    <xf numFmtId="0" fontId="0" fillId="0" borderId="28" xfId="0" applyFill="1" applyBorder="1" applyProtection="1"/>
    <xf numFmtId="0" fontId="25" fillId="0" borderId="28" xfId="0" applyFont="1" applyFill="1" applyBorder="1" applyAlignment="1" applyProtection="1">
      <alignment horizontal="center" vertical="center"/>
    </xf>
    <xf numFmtId="0" fontId="25" fillId="0" borderId="0" xfId="0" applyFont="1" applyFill="1" applyAlignment="1" applyProtection="1">
      <alignment horizontal="center"/>
    </xf>
    <xf numFmtId="0" fontId="0" fillId="0" borderId="0" xfId="0" applyFill="1" applyAlignment="1" applyProtection="1">
      <alignment horizontal="center"/>
    </xf>
    <xf numFmtId="0" fontId="29" fillId="0" borderId="35" xfId="0" applyFont="1" applyFill="1" applyBorder="1" applyAlignment="1" applyProtection="1">
      <alignment horizontal="center" vertical="center" textRotation="90" wrapText="1"/>
    </xf>
    <xf numFmtId="0" fontId="29" fillId="0" borderId="37" xfId="0" applyFont="1" applyFill="1" applyBorder="1" applyAlignment="1" applyProtection="1">
      <alignment horizontal="center" vertical="center" textRotation="90" wrapText="1"/>
    </xf>
    <xf numFmtId="0" fontId="29" fillId="0" borderId="28" xfId="0" applyFont="1" applyFill="1" applyBorder="1" applyAlignment="1" applyProtection="1">
      <alignment horizontal="center" vertical="center" textRotation="90" wrapText="1"/>
    </xf>
    <xf numFmtId="0" fontId="29" fillId="0" borderId="38" xfId="0" applyFont="1" applyFill="1" applyBorder="1" applyAlignment="1" applyProtection="1">
      <alignment horizontal="center" vertical="center" textRotation="90" wrapText="1"/>
    </xf>
    <xf numFmtId="0" fontId="29" fillId="0" borderId="31" xfId="0" applyFont="1" applyFill="1" applyBorder="1" applyAlignment="1" applyProtection="1">
      <alignment horizontal="center" vertical="center" wrapText="1"/>
    </xf>
    <xf numFmtId="0" fontId="29" fillId="0" borderId="30"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textRotation="90" wrapText="1"/>
    </xf>
    <xf numFmtId="0" fontId="29" fillId="0" borderId="34" xfId="0" applyFont="1" applyFill="1" applyBorder="1" applyAlignment="1" applyProtection="1">
      <alignment horizontal="center" vertical="center" textRotation="90" wrapText="1"/>
    </xf>
    <xf numFmtId="0" fontId="29" fillId="0" borderId="29" xfId="0" applyFont="1" applyFill="1" applyBorder="1" applyAlignment="1" applyProtection="1">
      <alignment horizontal="center" vertical="center" textRotation="90" wrapText="1"/>
    </xf>
    <xf numFmtId="0" fontId="29" fillId="0" borderId="28" xfId="0" applyFont="1" applyFill="1" applyBorder="1" applyAlignment="1" applyProtection="1">
      <alignment horizontal="center" vertical="center" wrapText="1"/>
    </xf>
    <xf numFmtId="0" fontId="29" fillId="0" borderId="36" xfId="0" applyFont="1" applyFill="1" applyBorder="1" applyAlignment="1" applyProtection="1">
      <alignment horizontal="center" vertical="center" textRotation="90" wrapText="1"/>
    </xf>
    <xf numFmtId="0" fontId="29" fillId="0" borderId="29"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34" xfId="0" applyFont="1" applyFill="1" applyBorder="1" applyAlignment="1" applyProtection="1">
      <alignment horizontal="center" vertical="center" wrapText="1"/>
    </xf>
    <xf numFmtId="0" fontId="30" fillId="0" borderId="31" xfId="0" applyFont="1" applyFill="1" applyBorder="1" applyAlignment="1" applyProtection="1">
      <alignment horizontal="center" vertical="center" wrapText="1"/>
    </xf>
    <xf numFmtId="0" fontId="30" fillId="0" borderId="30" xfId="0" applyFont="1" applyFill="1" applyBorder="1" applyAlignment="1" applyProtection="1">
      <alignment horizontal="center" vertical="center" wrapText="1"/>
    </xf>
    <xf numFmtId="0" fontId="30" fillId="0" borderId="32" xfId="0" applyFont="1" applyFill="1" applyBorder="1" applyAlignment="1" applyProtection="1">
      <alignment horizontal="center" vertical="center" wrapText="1"/>
    </xf>
    <xf numFmtId="0" fontId="25" fillId="0" borderId="31"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30" fillId="0" borderId="28" xfId="0" applyFont="1" applyFill="1" applyBorder="1" applyAlignment="1" applyProtection="1">
      <alignment horizontal="center" vertical="center" wrapText="1"/>
    </xf>
    <xf numFmtId="0" fontId="27" fillId="0" borderId="0" xfId="0" applyFont="1" applyFill="1" applyAlignment="1" applyProtection="1">
      <alignment horizontal="right" vertical="center"/>
    </xf>
  </cellXfs>
  <cellStyles count="11">
    <cellStyle name="Comma0" xfId="2"/>
    <cellStyle name="Currency0" xfId="3"/>
    <cellStyle name="Date" xfId="4"/>
    <cellStyle name="Fixed" xfId="5"/>
    <cellStyle name="Header1" xfId="6"/>
    <cellStyle name="Header2" xfId="7"/>
    <cellStyle name="Heading 1 2" xfId="8"/>
    <cellStyle name="Heading 2 2" xfId="9"/>
    <cellStyle name="Normal" xfId="0" builtinId="0"/>
    <cellStyle name="Normal 2" xfId="1"/>
    <cellStyle name="Total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tabSelected="1" workbookViewId="0">
      <selection activeCell="K20" sqref="K20"/>
    </sheetView>
  </sheetViews>
  <sheetFormatPr defaultRowHeight="15" x14ac:dyDescent="0.25"/>
  <cols>
    <col min="1" max="1" width="4.5703125" customWidth="1"/>
    <col min="2" max="2" width="25.28515625" customWidth="1"/>
    <col min="3" max="3" width="9" customWidth="1"/>
    <col min="4" max="4" width="4.5703125" customWidth="1"/>
    <col min="5" max="5" width="6.28515625" customWidth="1"/>
    <col min="6" max="6" width="6.140625" customWidth="1"/>
    <col min="7" max="7" width="17" customWidth="1"/>
    <col min="8" max="8" width="8" hidden="1" customWidth="1"/>
    <col min="9" max="9" width="19.7109375" customWidth="1"/>
    <col min="10" max="10" width="5.85546875" hidden="1" customWidth="1"/>
    <col min="11" max="11" width="10" customWidth="1"/>
    <col min="12" max="12" width="8.42578125" customWidth="1"/>
    <col min="13" max="13" width="5.5703125" customWidth="1"/>
    <col min="14" max="14" width="5.85546875" customWidth="1"/>
    <col min="15" max="15" width="13.7109375" bestFit="1" customWidth="1"/>
  </cols>
  <sheetData>
    <row r="1" spans="1:15" ht="17.25" x14ac:dyDescent="0.3">
      <c r="A1" s="78" t="s">
        <v>0</v>
      </c>
      <c r="B1" s="78"/>
      <c r="C1" s="78"/>
      <c r="D1" s="78"/>
      <c r="E1" s="78"/>
      <c r="F1" s="1"/>
      <c r="G1" s="1"/>
      <c r="H1" s="1"/>
      <c r="I1" s="79" t="s">
        <v>1</v>
      </c>
      <c r="J1" s="79"/>
      <c r="K1" s="79"/>
      <c r="L1" s="79"/>
      <c r="M1" s="79"/>
      <c r="N1" s="79"/>
      <c r="O1" s="79"/>
    </row>
    <row r="2" spans="1:15" ht="17.25" x14ac:dyDescent="0.3">
      <c r="A2" s="80" t="s">
        <v>85</v>
      </c>
      <c r="B2" s="80"/>
      <c r="C2" s="80"/>
      <c r="D2" s="80"/>
      <c r="E2" s="80"/>
      <c r="F2" s="1"/>
      <c r="G2" s="1"/>
      <c r="H2" s="1"/>
      <c r="I2" s="81" t="s">
        <v>2</v>
      </c>
      <c r="J2" s="81"/>
      <c r="K2" s="81"/>
      <c r="L2" s="81"/>
      <c r="M2" s="81"/>
      <c r="N2" s="81"/>
      <c r="O2" s="81"/>
    </row>
    <row r="3" spans="1:15" ht="18.75" x14ac:dyDescent="0.25">
      <c r="A3" s="76" t="s">
        <v>84</v>
      </c>
      <c r="B3" s="82"/>
      <c r="C3" s="82"/>
      <c r="D3" s="82"/>
      <c r="E3" s="82"/>
      <c r="F3" s="82"/>
      <c r="G3" s="82"/>
      <c r="H3" s="82"/>
      <c r="I3" s="83"/>
      <c r="J3" s="82"/>
      <c r="K3" s="82"/>
      <c r="L3" s="82"/>
      <c r="M3" s="82"/>
      <c r="N3" s="82"/>
      <c r="O3" s="82"/>
    </row>
    <row r="4" spans="1:15" ht="20.25" x14ac:dyDescent="0.25">
      <c r="A4" s="75" t="s">
        <v>188</v>
      </c>
      <c r="B4" s="76"/>
      <c r="C4" s="76"/>
      <c r="D4" s="76"/>
      <c r="E4" s="76"/>
      <c r="F4" s="76"/>
      <c r="G4" s="76"/>
      <c r="H4" s="76"/>
      <c r="I4" s="77"/>
      <c r="J4" s="76"/>
      <c r="K4" s="76"/>
      <c r="L4" s="76"/>
      <c r="M4" s="76"/>
      <c r="N4" s="76"/>
      <c r="O4" s="76"/>
    </row>
    <row r="5" spans="1:15" x14ac:dyDescent="0.25">
      <c r="A5" s="84" t="s">
        <v>3</v>
      </c>
      <c r="B5" s="86" t="s">
        <v>4</v>
      </c>
      <c r="C5" s="88" t="s">
        <v>5</v>
      </c>
      <c r="D5" s="88" t="s">
        <v>6</v>
      </c>
      <c r="E5" s="90" t="s">
        <v>7</v>
      </c>
      <c r="F5" s="94" t="s">
        <v>8</v>
      </c>
      <c r="G5" s="94" t="s">
        <v>9</v>
      </c>
      <c r="H5" s="96" t="s">
        <v>10</v>
      </c>
      <c r="I5" s="98" t="s">
        <v>11</v>
      </c>
      <c r="J5" s="98" t="s">
        <v>12</v>
      </c>
      <c r="K5" s="88" t="s">
        <v>13</v>
      </c>
      <c r="L5" s="88" t="s">
        <v>14</v>
      </c>
      <c r="M5" s="90" t="s">
        <v>15</v>
      </c>
      <c r="N5" s="100" t="s">
        <v>16</v>
      </c>
      <c r="O5" s="96" t="s">
        <v>17</v>
      </c>
    </row>
    <row r="6" spans="1:15" x14ac:dyDescent="0.25">
      <c r="A6" s="85"/>
      <c r="B6" s="87"/>
      <c r="C6" s="89"/>
      <c r="D6" s="89"/>
      <c r="E6" s="91"/>
      <c r="F6" s="95"/>
      <c r="G6" s="95"/>
      <c r="H6" s="97"/>
      <c r="I6" s="99"/>
      <c r="J6" s="99"/>
      <c r="K6" s="89"/>
      <c r="L6" s="89"/>
      <c r="M6" s="89"/>
      <c r="N6" s="101"/>
      <c r="O6" s="97"/>
    </row>
    <row r="7" spans="1:15" ht="15.75" x14ac:dyDescent="0.25">
      <c r="A7" s="21">
        <v>1</v>
      </c>
      <c r="B7" s="17"/>
      <c r="C7" s="18">
        <v>3</v>
      </c>
      <c r="D7" s="18">
        <v>4</v>
      </c>
      <c r="E7" s="18">
        <v>5</v>
      </c>
      <c r="F7" s="16">
        <v>6</v>
      </c>
      <c r="G7" s="24">
        <v>7</v>
      </c>
      <c r="H7" s="19">
        <v>8</v>
      </c>
      <c r="I7" s="24">
        <v>9</v>
      </c>
      <c r="J7" s="16">
        <v>10</v>
      </c>
      <c r="K7" s="18">
        <v>11</v>
      </c>
      <c r="L7" s="18">
        <v>12</v>
      </c>
      <c r="M7" s="18">
        <v>13</v>
      </c>
      <c r="N7" s="20">
        <v>14</v>
      </c>
      <c r="O7" s="20">
        <v>15</v>
      </c>
    </row>
    <row r="8" spans="1:15" x14ac:dyDescent="0.25">
      <c r="A8" s="53">
        <v>1</v>
      </c>
      <c r="B8" s="54" t="s">
        <v>86</v>
      </c>
      <c r="C8" s="54" t="s">
        <v>55</v>
      </c>
      <c r="D8" s="55" t="s">
        <v>50</v>
      </c>
      <c r="E8" s="55" t="s">
        <v>18</v>
      </c>
      <c r="F8" s="55">
        <v>6</v>
      </c>
      <c r="G8" s="56" t="s">
        <v>86</v>
      </c>
      <c r="H8" s="55" t="s">
        <v>54</v>
      </c>
      <c r="I8" s="56" t="s">
        <v>58</v>
      </c>
      <c r="J8" s="55"/>
      <c r="K8" s="55" t="s">
        <v>25</v>
      </c>
      <c r="L8" s="55" t="s">
        <v>24</v>
      </c>
      <c r="M8" s="55"/>
      <c r="N8" s="55"/>
      <c r="O8" s="55" t="s">
        <v>63</v>
      </c>
    </row>
    <row r="9" spans="1:15" x14ac:dyDescent="0.25">
      <c r="A9" s="53">
        <v>2</v>
      </c>
      <c r="B9" s="54" t="s">
        <v>87</v>
      </c>
      <c r="C9" s="54" t="s">
        <v>56</v>
      </c>
      <c r="D9" s="55" t="s">
        <v>50</v>
      </c>
      <c r="E9" s="55" t="s">
        <v>18</v>
      </c>
      <c r="F9" s="55">
        <v>7</v>
      </c>
      <c r="G9" s="56" t="s">
        <v>87</v>
      </c>
      <c r="H9" s="55" t="s">
        <v>51</v>
      </c>
      <c r="I9" s="56" t="s">
        <v>59</v>
      </c>
      <c r="J9" s="55"/>
      <c r="K9" s="55" t="s">
        <v>21</v>
      </c>
      <c r="L9" s="55" t="s">
        <v>22</v>
      </c>
      <c r="M9" s="55"/>
      <c r="N9" s="55"/>
      <c r="O9" s="55" t="s">
        <v>64</v>
      </c>
    </row>
    <row r="10" spans="1:15" x14ac:dyDescent="0.25">
      <c r="A10" s="53">
        <v>3</v>
      </c>
      <c r="B10" s="54" t="s">
        <v>88</v>
      </c>
      <c r="C10" s="57">
        <v>36714</v>
      </c>
      <c r="D10" s="55" t="s">
        <v>50</v>
      </c>
      <c r="E10" s="55" t="s">
        <v>18</v>
      </c>
      <c r="F10" s="55">
        <v>8</v>
      </c>
      <c r="G10" s="56" t="s">
        <v>88</v>
      </c>
      <c r="H10" s="55" t="s">
        <v>51</v>
      </c>
      <c r="I10" s="56" t="s">
        <v>60</v>
      </c>
      <c r="J10" s="55"/>
      <c r="K10" s="55" t="s">
        <v>20</v>
      </c>
      <c r="L10" s="55" t="s">
        <v>19</v>
      </c>
      <c r="M10" s="55"/>
      <c r="N10" s="55"/>
      <c r="O10" s="55" t="s">
        <v>65</v>
      </c>
    </row>
    <row r="11" spans="1:15" x14ac:dyDescent="0.25">
      <c r="A11" s="53">
        <v>4</v>
      </c>
      <c r="B11" s="54" t="s">
        <v>89</v>
      </c>
      <c r="C11" s="54" t="s">
        <v>57</v>
      </c>
      <c r="D11" s="55" t="s">
        <v>50</v>
      </c>
      <c r="E11" s="55" t="s">
        <v>18</v>
      </c>
      <c r="F11" s="55">
        <v>9</v>
      </c>
      <c r="G11" s="56" t="s">
        <v>89</v>
      </c>
      <c r="H11" s="55" t="s">
        <v>52</v>
      </c>
      <c r="I11" s="56" t="s">
        <v>61</v>
      </c>
      <c r="J11" s="55"/>
      <c r="K11" s="55" t="s">
        <v>30</v>
      </c>
      <c r="L11" s="55" t="s">
        <v>29</v>
      </c>
      <c r="M11" s="55"/>
      <c r="N11" s="55"/>
      <c r="O11" s="55" t="s">
        <v>66</v>
      </c>
    </row>
    <row r="12" spans="1:15" x14ac:dyDescent="0.25">
      <c r="A12" s="53">
        <v>5</v>
      </c>
      <c r="B12" s="54"/>
      <c r="C12" s="57"/>
      <c r="D12" s="55"/>
      <c r="E12" s="55"/>
      <c r="F12" s="55"/>
      <c r="G12" s="56"/>
      <c r="H12" s="55"/>
      <c r="I12" s="56"/>
      <c r="J12" s="55"/>
      <c r="K12" s="55"/>
      <c r="L12" s="55"/>
      <c r="M12" s="55"/>
      <c r="N12" s="55"/>
      <c r="O12" s="55"/>
    </row>
    <row r="13" spans="1:15" x14ac:dyDescent="0.25">
      <c r="A13" s="53">
        <v>6</v>
      </c>
      <c r="B13" s="54"/>
      <c r="C13" s="54"/>
      <c r="D13" s="55"/>
      <c r="E13" s="55"/>
      <c r="F13" s="55"/>
      <c r="G13" s="56"/>
      <c r="H13" s="55"/>
      <c r="I13" s="56"/>
      <c r="J13" s="55"/>
      <c r="K13" s="55"/>
      <c r="L13" s="55"/>
      <c r="M13" s="55"/>
      <c r="N13" s="55"/>
      <c r="O13" s="55"/>
    </row>
    <row r="14" spans="1:15" x14ac:dyDescent="0.25">
      <c r="A14" s="53">
        <v>7</v>
      </c>
      <c r="B14" s="54"/>
      <c r="C14" s="54"/>
      <c r="D14" s="55"/>
      <c r="E14" s="55"/>
      <c r="F14" s="55"/>
      <c r="G14" s="56"/>
      <c r="H14" s="55"/>
      <c r="I14" s="56"/>
      <c r="J14" s="55"/>
      <c r="K14" s="55"/>
      <c r="L14" s="55"/>
      <c r="M14" s="55"/>
      <c r="N14" s="55"/>
      <c r="O14" s="55"/>
    </row>
    <row r="15" spans="1:15" x14ac:dyDescent="0.25">
      <c r="A15" s="53">
        <v>8</v>
      </c>
      <c r="B15" s="54"/>
      <c r="C15" s="54"/>
      <c r="D15" s="55"/>
      <c r="E15" s="55"/>
      <c r="F15" s="55"/>
      <c r="G15" s="56"/>
      <c r="H15" s="55"/>
      <c r="I15" s="56"/>
      <c r="J15" s="55"/>
      <c r="K15" s="55"/>
      <c r="L15" s="55"/>
      <c r="M15" s="55"/>
      <c r="N15" s="55"/>
      <c r="O15" s="55"/>
    </row>
    <row r="16" spans="1:15" x14ac:dyDescent="0.25">
      <c r="A16" s="53">
        <v>9</v>
      </c>
      <c r="B16" s="54"/>
      <c r="C16" s="54"/>
      <c r="D16" s="55"/>
      <c r="E16" s="55"/>
      <c r="F16" s="55"/>
      <c r="G16" s="56"/>
      <c r="H16" s="55"/>
      <c r="I16" s="56"/>
      <c r="J16" s="55"/>
      <c r="K16" s="56"/>
      <c r="L16" s="56"/>
      <c r="M16" s="55"/>
      <c r="N16" s="55"/>
      <c r="O16" s="55"/>
    </row>
    <row r="17" spans="1:15" s="42" customFormat="1" ht="18.75" x14ac:dyDescent="0.3">
      <c r="A17" s="38"/>
      <c r="B17" s="39"/>
      <c r="C17" s="37"/>
      <c r="D17" s="102"/>
      <c r="E17" s="102"/>
      <c r="F17" s="5"/>
      <c r="G17" s="38"/>
      <c r="H17" s="38"/>
      <c r="I17" s="103"/>
      <c r="J17" s="103"/>
      <c r="K17" s="8"/>
      <c r="L17" s="40"/>
      <c r="M17" s="40"/>
      <c r="N17" s="41"/>
      <c r="O17" s="41"/>
    </row>
    <row r="18" spans="1:15" ht="18.75" x14ac:dyDescent="0.3">
      <c r="A18" s="1"/>
      <c r="B18" s="7"/>
      <c r="C18" s="43" t="s">
        <v>31</v>
      </c>
      <c r="D18" s="44">
        <f>COUNTIFS(D8:D16,"=X",E8:E16,"=Hoa")</f>
        <v>0</v>
      </c>
      <c r="E18" s="5"/>
      <c r="F18" s="5"/>
      <c r="G18" s="1"/>
      <c r="H18" s="1"/>
      <c r="I18" s="34"/>
      <c r="J18" s="34"/>
      <c r="K18" s="8"/>
      <c r="L18" s="9"/>
      <c r="M18" s="9"/>
      <c r="N18" s="3"/>
      <c r="O18" s="3"/>
    </row>
    <row r="19" spans="1:15" ht="18.75" x14ac:dyDescent="0.3">
      <c r="A19" s="1"/>
      <c r="B19" s="7"/>
      <c r="C19" s="1"/>
      <c r="D19" s="5"/>
      <c r="E19" s="5"/>
      <c r="F19" s="5"/>
      <c r="G19" s="27"/>
      <c r="H19" s="5"/>
      <c r="I19" s="92"/>
      <c r="J19" s="93"/>
      <c r="K19" s="8"/>
      <c r="L19" s="9"/>
      <c r="M19" s="9"/>
      <c r="N19" s="3"/>
      <c r="O19" s="3"/>
    </row>
    <row r="20" spans="1:15" ht="21" thickBot="1" x14ac:dyDescent="0.35">
      <c r="A20" s="1"/>
      <c r="B20" s="14" t="s">
        <v>53</v>
      </c>
      <c r="C20" s="12">
        <f>A16</f>
        <v>9</v>
      </c>
      <c r="D20" s="107" t="s">
        <v>32</v>
      </c>
      <c r="E20" s="107"/>
      <c r="F20" s="107"/>
      <c r="G20" s="1"/>
      <c r="H20" s="5"/>
      <c r="I20" s="1"/>
      <c r="J20" s="1"/>
      <c r="K20" s="8"/>
      <c r="L20" s="9"/>
      <c r="M20" s="9"/>
      <c r="N20" s="3"/>
      <c r="O20" s="3"/>
    </row>
    <row r="21" spans="1:15" ht="17.25" x14ac:dyDescent="0.3">
      <c r="A21" s="1"/>
      <c r="B21" s="28" t="s">
        <v>33</v>
      </c>
      <c r="C21" s="31">
        <f>COUNTIFS($K$8:$K$16,1,$L$8:$L$16,11)</f>
        <v>0</v>
      </c>
      <c r="D21" s="108">
        <f>SUM(C21:C36)</f>
        <v>1</v>
      </c>
      <c r="E21" s="109"/>
      <c r="F21" s="1"/>
      <c r="G21" s="23"/>
      <c r="H21" s="35"/>
      <c r="I21" s="1"/>
      <c r="J21" s="1"/>
      <c r="K21" s="1"/>
      <c r="L21" s="1"/>
      <c r="M21" s="1"/>
      <c r="N21" s="1"/>
      <c r="O21" s="1"/>
    </row>
    <row r="22" spans="1:15" ht="17.25" x14ac:dyDescent="0.3">
      <c r="A22" s="1"/>
      <c r="B22" s="29" t="s">
        <v>34</v>
      </c>
      <c r="C22" s="32">
        <f>COUNTIFS($K$8:$K$16,2,$L$8:$L$16,11)</f>
        <v>0</v>
      </c>
      <c r="D22" s="110"/>
      <c r="E22" s="111"/>
      <c r="F22" s="4"/>
      <c r="G22" s="23"/>
      <c r="H22" s="4"/>
      <c r="I22" s="1"/>
      <c r="J22" s="1"/>
      <c r="K22" s="1"/>
      <c r="L22" s="1"/>
      <c r="M22" s="1"/>
      <c r="N22" s="1"/>
      <c r="O22" s="1"/>
    </row>
    <row r="23" spans="1:15" ht="18.75" x14ac:dyDescent="0.3">
      <c r="A23" s="1"/>
      <c r="B23" s="29" t="s">
        <v>35</v>
      </c>
      <c r="C23" s="32">
        <f>COUNTIFS($K$8:$K$16,3,$L$8:$L$16,11)</f>
        <v>0</v>
      </c>
      <c r="D23" s="110"/>
      <c r="E23" s="111"/>
      <c r="F23" s="2"/>
      <c r="G23" s="23"/>
      <c r="H23" s="2"/>
      <c r="I23" s="25"/>
      <c r="J23" s="15"/>
      <c r="K23" s="11"/>
      <c r="L23" s="11"/>
      <c r="M23" s="11"/>
      <c r="N23" s="10"/>
      <c r="O23" s="10"/>
    </row>
    <row r="24" spans="1:15" ht="18.75" x14ac:dyDescent="0.3">
      <c r="A24" s="1"/>
      <c r="B24" s="29" t="s">
        <v>36</v>
      </c>
      <c r="C24" s="32">
        <f>COUNTIFS($K$8:$K$16,4,$L$8:$L$16,11)</f>
        <v>0</v>
      </c>
      <c r="D24" s="110"/>
      <c r="E24" s="111"/>
      <c r="F24" s="2"/>
      <c r="G24" s="23"/>
      <c r="H24" s="2"/>
      <c r="I24" s="25"/>
      <c r="J24" s="15"/>
      <c r="K24" s="11"/>
      <c r="L24" s="11"/>
      <c r="M24" s="11"/>
      <c r="N24" s="10"/>
      <c r="O24" s="10"/>
    </row>
    <row r="25" spans="1:15" ht="18.75" x14ac:dyDescent="0.3">
      <c r="A25" s="1"/>
      <c r="B25" s="29" t="s">
        <v>37</v>
      </c>
      <c r="C25" s="32">
        <f>COUNTIFS($K$8:$K$16,5,$L$8:$L$16,11)</f>
        <v>0</v>
      </c>
      <c r="D25" s="110"/>
      <c r="E25" s="111"/>
      <c r="F25" s="1"/>
      <c r="G25" s="23"/>
      <c r="H25" s="1"/>
      <c r="I25" s="1"/>
      <c r="J25" s="114"/>
      <c r="K25" s="114"/>
      <c r="L25" s="114"/>
      <c r="M25" s="114"/>
      <c r="N25" s="114"/>
      <c r="O25" s="114"/>
    </row>
    <row r="26" spans="1:15" ht="18.75" x14ac:dyDescent="0.3">
      <c r="B26" s="29" t="s">
        <v>38</v>
      </c>
      <c r="C26" s="32">
        <f>COUNTIFS($K$8:$K$16,6,$L$8:$L$16,11)</f>
        <v>0</v>
      </c>
      <c r="D26" s="110"/>
      <c r="E26" s="111"/>
      <c r="F26" s="1"/>
      <c r="G26" s="23"/>
      <c r="H26" s="1"/>
      <c r="I26" s="25"/>
      <c r="J26" s="15"/>
      <c r="K26" s="11"/>
      <c r="L26" s="11"/>
      <c r="M26" s="11"/>
      <c r="N26" s="10"/>
      <c r="O26" s="10"/>
    </row>
    <row r="27" spans="1:15" ht="17.25" x14ac:dyDescent="0.3">
      <c r="B27" s="29" t="s">
        <v>39</v>
      </c>
      <c r="C27" s="32">
        <f>COUNTIFS($K$8:$K$16,7,$L$8:$L$16,11)</f>
        <v>0</v>
      </c>
      <c r="D27" s="110"/>
      <c r="E27" s="111"/>
      <c r="F27" s="1"/>
      <c r="G27" s="23"/>
      <c r="H27" s="1"/>
      <c r="I27" s="1"/>
      <c r="J27" s="1"/>
      <c r="K27" s="1"/>
      <c r="L27" s="1"/>
      <c r="M27" s="1"/>
      <c r="N27" s="1"/>
      <c r="O27" s="1"/>
    </row>
    <row r="28" spans="1:15" ht="17.25" x14ac:dyDescent="0.3">
      <c r="B28" s="29" t="s">
        <v>40</v>
      </c>
      <c r="C28" s="32">
        <f>COUNTIFS($K$8:$K$16,8,$L$8:$L$16,11)</f>
        <v>0</v>
      </c>
      <c r="D28" s="110"/>
      <c r="E28" s="111"/>
      <c r="F28" s="1"/>
      <c r="G28" s="23"/>
      <c r="H28" s="1"/>
      <c r="I28" s="1"/>
      <c r="J28" s="1"/>
      <c r="K28" s="1"/>
      <c r="L28" s="1"/>
      <c r="M28" s="1"/>
      <c r="N28" s="1"/>
      <c r="O28" s="1"/>
    </row>
    <row r="29" spans="1:15" ht="17.25" x14ac:dyDescent="0.3">
      <c r="B29" s="29" t="s">
        <v>41</v>
      </c>
      <c r="C29" s="32">
        <f>COUNTIFS($K$8:$K$16,9,$L$8:$L$16,11)</f>
        <v>0</v>
      </c>
      <c r="D29" s="110"/>
      <c r="E29" s="111"/>
      <c r="F29" s="1"/>
      <c r="G29" s="23"/>
      <c r="H29" s="1"/>
      <c r="I29" s="1"/>
      <c r="J29" s="6"/>
      <c r="K29" s="8"/>
      <c r="L29" s="13"/>
      <c r="M29" s="13"/>
      <c r="N29" s="6"/>
      <c r="O29" s="6"/>
    </row>
    <row r="30" spans="1:15" ht="17.25" x14ac:dyDescent="0.3">
      <c r="B30" s="29" t="s">
        <v>42</v>
      </c>
      <c r="C30" s="32">
        <f>COUNTIFS($K$8:$K$16,10,$L$8:$L$16,11)</f>
        <v>0</v>
      </c>
      <c r="D30" s="110"/>
      <c r="E30" s="111"/>
      <c r="F30" s="1"/>
      <c r="G30" s="23"/>
      <c r="H30" s="1"/>
      <c r="I30" s="1"/>
      <c r="J30" s="1"/>
      <c r="K30" s="1"/>
      <c r="L30" s="1"/>
      <c r="M30" s="1"/>
      <c r="N30" s="1"/>
      <c r="O30" s="1"/>
    </row>
    <row r="31" spans="1:15" ht="17.25" x14ac:dyDescent="0.3">
      <c r="B31" s="29" t="s">
        <v>43</v>
      </c>
      <c r="C31" s="32">
        <f>COUNTIFS($K$8:$K$16,11,$L$8:$L$16,11)</f>
        <v>0</v>
      </c>
      <c r="D31" s="110"/>
      <c r="E31" s="111"/>
      <c r="F31" s="1"/>
      <c r="G31" s="23"/>
      <c r="H31" s="1"/>
      <c r="I31" s="1"/>
      <c r="J31" s="1"/>
      <c r="K31" s="1"/>
      <c r="L31" s="1"/>
      <c r="M31" s="1"/>
      <c r="N31" s="1"/>
      <c r="O31" s="1"/>
    </row>
    <row r="32" spans="1:15" ht="17.25" x14ac:dyDescent="0.3">
      <c r="B32" s="29" t="s">
        <v>44</v>
      </c>
      <c r="C32" s="32">
        <f>COUNTIFS($K$8:$K$16,12,$L$8:$L$16,11)</f>
        <v>0</v>
      </c>
      <c r="D32" s="110"/>
      <c r="E32" s="111"/>
      <c r="F32" s="1"/>
      <c r="G32" s="23"/>
      <c r="H32" s="1"/>
      <c r="I32" s="1"/>
      <c r="J32" s="1"/>
      <c r="K32" s="1"/>
      <c r="L32" s="1"/>
      <c r="M32" s="1"/>
      <c r="N32" s="1"/>
      <c r="O32" s="1"/>
    </row>
    <row r="33" spans="2:15" ht="17.25" x14ac:dyDescent="0.3">
      <c r="B33" s="29" t="s">
        <v>45</v>
      </c>
      <c r="C33" s="32">
        <f>COUNTIFS($K$8:$K$16,13,$L$8:$L$16,11)</f>
        <v>0</v>
      </c>
      <c r="D33" s="110"/>
      <c r="E33" s="111"/>
      <c r="F33" s="1"/>
      <c r="G33" s="23"/>
      <c r="H33" s="1"/>
      <c r="I33" s="26"/>
      <c r="J33" s="36"/>
      <c r="K33" s="1"/>
      <c r="L33" s="9"/>
      <c r="M33" s="9"/>
      <c r="N33" s="3"/>
      <c r="O33" s="3"/>
    </row>
    <row r="34" spans="2:15" ht="17.25" x14ac:dyDescent="0.3">
      <c r="B34" s="29" t="s">
        <v>46</v>
      </c>
      <c r="C34" s="32">
        <f>COUNTIFS($K$8:$K$16,14,$L$8:$L$16,11)</f>
        <v>1</v>
      </c>
      <c r="D34" s="110"/>
      <c r="E34" s="111"/>
      <c r="F34" s="1"/>
      <c r="G34" s="23"/>
      <c r="H34" s="1"/>
      <c r="I34" s="26"/>
      <c r="J34" s="36"/>
      <c r="K34" s="1"/>
      <c r="L34" s="9"/>
      <c r="M34" s="9"/>
      <c r="N34" s="3"/>
      <c r="O34" s="3"/>
    </row>
    <row r="35" spans="2:15" ht="17.25" x14ac:dyDescent="0.3">
      <c r="B35" s="29" t="s">
        <v>47</v>
      </c>
      <c r="C35" s="32">
        <f>COUNTIFS($K$8:$K$16,15,$L$8:$L$16,11)</f>
        <v>0</v>
      </c>
      <c r="D35" s="110"/>
      <c r="E35" s="111"/>
      <c r="F35" s="1"/>
      <c r="G35" s="23"/>
      <c r="H35" s="1"/>
      <c r="I35" s="26"/>
      <c r="J35" s="36"/>
      <c r="K35" s="1"/>
      <c r="L35" s="9"/>
      <c r="M35" s="9"/>
      <c r="N35" s="3"/>
      <c r="O35" s="3"/>
    </row>
    <row r="36" spans="2:15" ht="18" thickBot="1" x14ac:dyDescent="0.35">
      <c r="B36" s="30" t="s">
        <v>48</v>
      </c>
      <c r="C36" s="33">
        <f>COUNTIFS($K$8:$K$16,16,$L$8:$L$16,11)</f>
        <v>0</v>
      </c>
      <c r="D36" s="112"/>
      <c r="E36" s="113"/>
      <c r="F36" s="1"/>
      <c r="G36" s="23"/>
      <c r="H36" s="1"/>
      <c r="I36" s="26"/>
      <c r="J36" s="36"/>
      <c r="K36" s="1"/>
      <c r="L36" s="9"/>
      <c r="M36" s="9"/>
      <c r="N36" s="3"/>
      <c r="O36" s="3"/>
    </row>
    <row r="37" spans="2:15" ht="18" thickBot="1" x14ac:dyDescent="0.35">
      <c r="B37" s="1"/>
      <c r="C37" s="1"/>
      <c r="D37" s="1"/>
      <c r="E37" s="1"/>
      <c r="F37" s="1"/>
      <c r="G37" s="1"/>
      <c r="H37" s="1"/>
      <c r="I37" s="26"/>
      <c r="J37" s="36"/>
      <c r="K37" s="1"/>
      <c r="L37" s="9"/>
      <c r="M37" s="9"/>
      <c r="N37" s="3"/>
      <c r="O37" s="3"/>
    </row>
    <row r="38" spans="2:15" ht="18.75" x14ac:dyDescent="0.3">
      <c r="B38" s="45" t="s">
        <v>67</v>
      </c>
      <c r="C38" s="46">
        <f>COUNTIF($L$8:$L$16,1)</f>
        <v>0</v>
      </c>
      <c r="D38" s="104">
        <f>SUM(C38:C61)</f>
        <v>4</v>
      </c>
      <c r="E38" s="1"/>
      <c r="F38" s="1"/>
      <c r="G38" s="1"/>
      <c r="H38" s="1"/>
      <c r="I38" s="115" t="s">
        <v>187</v>
      </c>
      <c r="J38" s="115"/>
      <c r="K38" s="115"/>
      <c r="L38" s="115"/>
      <c r="M38" s="115"/>
      <c r="N38" s="115"/>
      <c r="O38" s="3"/>
    </row>
    <row r="39" spans="2:15" ht="18.75" x14ac:dyDescent="0.3">
      <c r="B39" s="47" t="s">
        <v>68</v>
      </c>
      <c r="C39" s="22">
        <f>COUNTIF($L$8:$L$16,2)</f>
        <v>0</v>
      </c>
      <c r="D39" s="105"/>
      <c r="E39" s="1"/>
      <c r="F39" s="1"/>
      <c r="G39" s="1"/>
      <c r="H39" s="1"/>
      <c r="I39" s="114" t="s">
        <v>49</v>
      </c>
      <c r="J39" s="114"/>
      <c r="K39" s="114"/>
      <c r="L39" s="114"/>
      <c r="M39" s="114"/>
      <c r="N39" s="114"/>
      <c r="O39" s="3"/>
    </row>
    <row r="40" spans="2:15" ht="17.25" x14ac:dyDescent="0.3">
      <c r="B40" s="47" t="s">
        <v>69</v>
      </c>
      <c r="C40" s="48">
        <f>COUNTIF($L$8:$L$16,3)</f>
        <v>0</v>
      </c>
      <c r="D40" s="105"/>
      <c r="E40" s="1"/>
      <c r="F40" s="1"/>
      <c r="G40" s="1"/>
      <c r="H40" s="1"/>
      <c r="I40" s="26"/>
      <c r="J40" s="36"/>
      <c r="K40" s="1"/>
      <c r="L40" s="9"/>
      <c r="M40" s="9"/>
      <c r="N40" s="3"/>
      <c r="O40" s="3"/>
    </row>
    <row r="41" spans="2:15" ht="17.25" x14ac:dyDescent="0.3">
      <c r="B41" s="47" t="s">
        <v>70</v>
      </c>
      <c r="C41" s="48">
        <f>COUNTIF($L$8:$L$16,4)</f>
        <v>0</v>
      </c>
      <c r="D41" s="105"/>
      <c r="E41" s="1"/>
      <c r="F41" s="1"/>
      <c r="G41" s="1"/>
      <c r="H41" s="1"/>
      <c r="I41" s="26"/>
      <c r="J41" s="36"/>
      <c r="K41" s="1"/>
      <c r="L41" s="9"/>
      <c r="M41" s="9"/>
      <c r="N41" s="3"/>
      <c r="O41" s="3"/>
    </row>
    <row r="42" spans="2:15" ht="17.25" x14ac:dyDescent="0.3">
      <c r="B42" s="47" t="s">
        <v>71</v>
      </c>
      <c r="C42" s="48">
        <f>COUNTIF($L$8:$L$16,5)</f>
        <v>0</v>
      </c>
      <c r="D42" s="105"/>
      <c r="I42" s="26"/>
      <c r="J42" s="36"/>
      <c r="K42" s="1"/>
      <c r="L42" s="9"/>
      <c r="M42" s="9"/>
      <c r="N42" s="3"/>
      <c r="O42" s="3"/>
    </row>
    <row r="43" spans="2:15" ht="17.25" x14ac:dyDescent="0.3">
      <c r="B43" s="47" t="s">
        <v>72</v>
      </c>
      <c r="C43" s="48">
        <f>COUNTIF($L$8:$L$16,6)</f>
        <v>1</v>
      </c>
      <c r="D43" s="105"/>
      <c r="I43" s="26"/>
      <c r="J43" s="36"/>
      <c r="K43" s="1"/>
      <c r="L43" s="9"/>
      <c r="M43" s="9"/>
      <c r="N43" s="3"/>
      <c r="O43" s="3"/>
    </row>
    <row r="44" spans="2:15" ht="17.25" x14ac:dyDescent="0.3">
      <c r="B44" s="47" t="s">
        <v>73</v>
      </c>
      <c r="C44" s="48">
        <f>COUNTIF($L$8:$L$16,7)</f>
        <v>0</v>
      </c>
      <c r="D44" s="105"/>
      <c r="I44" s="26"/>
      <c r="J44" s="36"/>
      <c r="K44" s="1"/>
      <c r="L44" s="9"/>
      <c r="M44" s="9"/>
      <c r="N44" s="3"/>
      <c r="O44" s="3"/>
    </row>
    <row r="45" spans="2:15" x14ac:dyDescent="0.25">
      <c r="B45" s="47" t="s">
        <v>74</v>
      </c>
      <c r="C45" s="48">
        <f>COUNTIF($L$8:$L$16,8)</f>
        <v>0</v>
      </c>
      <c r="D45" s="105"/>
      <c r="I45" s="26"/>
      <c r="J45" s="36"/>
      <c r="N45" s="3"/>
      <c r="O45" s="3"/>
    </row>
    <row r="46" spans="2:15" x14ac:dyDescent="0.25">
      <c r="B46" s="47" t="s">
        <v>75</v>
      </c>
      <c r="C46" s="48">
        <f>COUNTIF($L$8:$L$16,9)</f>
        <v>0</v>
      </c>
      <c r="D46" s="105"/>
      <c r="I46" s="26"/>
      <c r="J46" s="36"/>
      <c r="N46" s="3"/>
      <c r="O46" s="3"/>
    </row>
    <row r="47" spans="2:15" x14ac:dyDescent="0.25">
      <c r="B47" s="47" t="s">
        <v>76</v>
      </c>
      <c r="C47" s="48">
        <f>COUNTIF($L$8:$L$16,10)</f>
        <v>0</v>
      </c>
      <c r="D47" s="105"/>
      <c r="I47" s="26"/>
      <c r="J47" s="36"/>
      <c r="N47" s="3"/>
      <c r="O47" s="3"/>
    </row>
    <row r="48" spans="2:15" x14ac:dyDescent="0.25">
      <c r="B48" s="47" t="s">
        <v>77</v>
      </c>
      <c r="C48" s="48">
        <f>COUNTIF($L$8:$L$16,11)</f>
        <v>1</v>
      </c>
      <c r="D48" s="105"/>
      <c r="I48" s="26"/>
      <c r="J48" s="36"/>
      <c r="N48" s="3"/>
      <c r="O48" s="3"/>
    </row>
    <row r="49" spans="2:15" x14ac:dyDescent="0.25">
      <c r="B49" s="47" t="s">
        <v>78</v>
      </c>
      <c r="C49" s="48">
        <f>COUNTIF($L$8:$L$16,12)</f>
        <v>0</v>
      </c>
      <c r="D49" s="105"/>
      <c r="I49" s="26"/>
      <c r="J49" s="36"/>
      <c r="N49" s="3"/>
      <c r="O49" s="3"/>
    </row>
    <row r="50" spans="2:15" ht="15.75" x14ac:dyDescent="0.25">
      <c r="B50" s="49" t="s">
        <v>26</v>
      </c>
      <c r="C50" s="48">
        <f>COUNTIF($L$8:$L$16,"Bình Thạnh")</f>
        <v>0</v>
      </c>
      <c r="D50" s="105"/>
      <c r="I50" s="26"/>
      <c r="J50" s="36"/>
      <c r="N50" s="3"/>
      <c r="O50" s="3"/>
    </row>
    <row r="51" spans="2:15" x14ac:dyDescent="0.25">
      <c r="B51" s="50" t="s">
        <v>62</v>
      </c>
      <c r="C51" s="48">
        <f>COUNTIF($L$8:$L$16,"Phú Nhuận")</f>
        <v>0</v>
      </c>
      <c r="D51" s="105"/>
      <c r="I51" s="26"/>
      <c r="J51" s="36"/>
      <c r="N51" s="3"/>
      <c r="O51" s="3"/>
    </row>
    <row r="52" spans="2:15" x14ac:dyDescent="0.25">
      <c r="B52" s="50" t="s">
        <v>80</v>
      </c>
      <c r="C52" s="48">
        <f>COUNTIF($L$8:$L$16,"Thủ Đức")</f>
        <v>0</v>
      </c>
      <c r="D52" s="105"/>
      <c r="I52" s="26"/>
      <c r="J52" s="36"/>
      <c r="N52" s="3"/>
      <c r="O52" s="3"/>
    </row>
    <row r="53" spans="2:15" x14ac:dyDescent="0.25">
      <c r="B53" s="50" t="s">
        <v>79</v>
      </c>
      <c r="C53" s="48">
        <f>COUNTIF($L$8:$L$16,"Gò vấp")</f>
        <v>0</v>
      </c>
      <c r="D53" s="105"/>
      <c r="I53" s="26"/>
      <c r="J53" s="36"/>
      <c r="N53" s="3"/>
      <c r="O53" s="3"/>
    </row>
    <row r="54" spans="2:15" x14ac:dyDescent="0.25">
      <c r="B54" s="50" t="s">
        <v>29</v>
      </c>
      <c r="C54" s="48">
        <f>COUNTIF($L$8:$L$16,"Tân phú")</f>
        <v>1</v>
      </c>
      <c r="D54" s="105"/>
      <c r="I54" s="26"/>
      <c r="J54" s="36"/>
      <c r="N54" s="3"/>
      <c r="O54" s="3"/>
    </row>
    <row r="55" spans="2:15" x14ac:dyDescent="0.25">
      <c r="B55" s="50" t="s">
        <v>24</v>
      </c>
      <c r="C55" s="48">
        <f>COUNTIF($L$8:$L$16,"Bình tân")</f>
        <v>1</v>
      </c>
      <c r="D55" s="105"/>
      <c r="I55" s="26"/>
      <c r="J55" s="36"/>
      <c r="N55" s="3"/>
      <c r="O55" s="3"/>
    </row>
    <row r="56" spans="2:15" x14ac:dyDescent="0.25">
      <c r="B56" s="50" t="s">
        <v>28</v>
      </c>
      <c r="C56" s="48">
        <f>COUNTIF($L$8:$L$16,"Tân Bình")</f>
        <v>0</v>
      </c>
      <c r="D56" s="105"/>
      <c r="I56" s="26"/>
      <c r="J56" s="36"/>
      <c r="N56" s="3"/>
      <c r="O56" s="3"/>
    </row>
    <row r="57" spans="2:15" x14ac:dyDescent="0.25">
      <c r="B57" s="50" t="s">
        <v>81</v>
      </c>
      <c r="C57" s="48">
        <f>COUNTIF($L$8:$L$16,"Hóc môn")</f>
        <v>0</v>
      </c>
      <c r="D57" s="105"/>
      <c r="I57" s="26"/>
      <c r="J57" s="36"/>
      <c r="N57" s="3"/>
      <c r="O57" s="3"/>
    </row>
    <row r="58" spans="2:15" x14ac:dyDescent="0.25">
      <c r="B58" s="50" t="s">
        <v>82</v>
      </c>
      <c r="C58" s="48">
        <f>COUNTIF($L$8:$L$16,"Cần giờ")</f>
        <v>0</v>
      </c>
      <c r="D58" s="105"/>
      <c r="I58" s="26"/>
      <c r="J58" s="36"/>
      <c r="N58" s="3"/>
      <c r="O58" s="3"/>
    </row>
    <row r="59" spans="2:15" x14ac:dyDescent="0.25">
      <c r="B59" s="50" t="s">
        <v>83</v>
      </c>
      <c r="C59" s="48">
        <f>COUNTIF($L$8:$L$16,"Nhà bè")</f>
        <v>0</v>
      </c>
      <c r="D59" s="105"/>
      <c r="I59" s="26"/>
      <c r="J59" s="36"/>
      <c r="N59" s="3"/>
      <c r="O59" s="3"/>
    </row>
    <row r="60" spans="2:15" x14ac:dyDescent="0.25">
      <c r="B60" s="50" t="s">
        <v>23</v>
      </c>
      <c r="C60" s="48">
        <f>COUNTIF($L$8:$L$16,"Bình chánh")</f>
        <v>0</v>
      </c>
      <c r="D60" s="105"/>
      <c r="I60" s="26"/>
      <c r="J60" s="36"/>
      <c r="N60" s="3"/>
      <c r="O60" s="3"/>
    </row>
    <row r="61" spans="2:15" ht="15.75" thickBot="1" x14ac:dyDescent="0.3">
      <c r="B61" s="51" t="s">
        <v>27</v>
      </c>
      <c r="C61" s="52">
        <f>COUNTIF($L$8:$L$16,"Củ chi")</f>
        <v>0</v>
      </c>
      <c r="D61" s="106"/>
      <c r="I61" s="26"/>
      <c r="J61" s="36"/>
      <c r="N61" s="3"/>
      <c r="O61" s="3"/>
    </row>
    <row r="62" spans="2:15" x14ac:dyDescent="0.25">
      <c r="I62" s="26"/>
      <c r="J62" s="36"/>
      <c r="N62" s="3"/>
      <c r="O62" s="3"/>
    </row>
    <row r="63" spans="2:15" x14ac:dyDescent="0.25">
      <c r="I63" s="26"/>
      <c r="J63" s="36"/>
      <c r="N63" s="3"/>
      <c r="O63" s="3"/>
    </row>
    <row r="64" spans="2:15" x14ac:dyDescent="0.25">
      <c r="I64" s="26"/>
      <c r="J64" s="36"/>
      <c r="N64" s="3"/>
      <c r="O64" s="3"/>
    </row>
    <row r="65" spans="9:15" x14ac:dyDescent="0.25">
      <c r="I65" s="26"/>
      <c r="J65" s="36"/>
      <c r="N65" s="3"/>
      <c r="O65" s="3"/>
    </row>
    <row r="66" spans="9:15" x14ac:dyDescent="0.25">
      <c r="I66" s="26"/>
      <c r="J66" s="36"/>
      <c r="N66" s="3"/>
      <c r="O66" s="3"/>
    </row>
    <row r="67" spans="9:15" x14ac:dyDescent="0.25">
      <c r="I67" s="26"/>
      <c r="J67" s="36"/>
      <c r="N67" s="3"/>
      <c r="O67" s="3"/>
    </row>
    <row r="68" spans="9:15" x14ac:dyDescent="0.25">
      <c r="I68" s="26"/>
      <c r="J68" s="36"/>
      <c r="N68" s="3"/>
      <c r="O68" s="3"/>
    </row>
    <row r="69" spans="9:15" ht="17.25" x14ac:dyDescent="0.3">
      <c r="I69" s="26"/>
      <c r="J69" s="36"/>
      <c r="K69" s="1"/>
      <c r="L69" s="9"/>
      <c r="M69" s="9"/>
      <c r="N69" s="3"/>
      <c r="O69" s="3"/>
    </row>
    <row r="70" spans="9:15" ht="17.25" x14ac:dyDescent="0.3">
      <c r="I70" s="26"/>
      <c r="J70" s="36"/>
      <c r="K70" s="1"/>
      <c r="L70" s="9"/>
      <c r="M70" s="9"/>
      <c r="N70" s="3"/>
      <c r="O70" s="3"/>
    </row>
    <row r="71" spans="9:15" ht="17.25" x14ac:dyDescent="0.3">
      <c r="I71" s="26"/>
      <c r="J71" s="36"/>
      <c r="K71" s="1"/>
      <c r="L71" s="9"/>
      <c r="M71" s="9"/>
      <c r="N71" s="3"/>
      <c r="O71" s="3"/>
    </row>
    <row r="72" spans="9:15" ht="17.25" x14ac:dyDescent="0.3">
      <c r="I72" s="26"/>
      <c r="J72" s="36"/>
      <c r="K72" s="1"/>
      <c r="L72" s="9"/>
      <c r="M72" s="9"/>
      <c r="N72" s="3"/>
      <c r="O72" s="3"/>
    </row>
    <row r="73" spans="9:15" ht="17.25" x14ac:dyDescent="0.3">
      <c r="I73" s="26"/>
      <c r="J73" s="36"/>
      <c r="K73" s="1"/>
      <c r="L73" s="9"/>
      <c r="M73" s="9"/>
      <c r="N73" s="3"/>
      <c r="O73" s="3"/>
    </row>
    <row r="74" spans="9:15" ht="17.25" x14ac:dyDescent="0.3">
      <c r="I74" s="26"/>
      <c r="J74" s="36"/>
      <c r="K74" s="1"/>
      <c r="L74" s="9"/>
      <c r="M74" s="9"/>
      <c r="N74" s="3"/>
      <c r="O74" s="3"/>
    </row>
    <row r="75" spans="9:15" ht="17.25" x14ac:dyDescent="0.3">
      <c r="I75" s="26"/>
      <c r="J75" s="36"/>
      <c r="K75" s="1"/>
      <c r="L75" s="9"/>
      <c r="M75" s="9"/>
      <c r="N75" s="3"/>
      <c r="O75" s="3"/>
    </row>
    <row r="76" spans="9:15" ht="17.25" x14ac:dyDescent="0.3">
      <c r="I76" s="26"/>
      <c r="J76" s="36"/>
      <c r="K76" s="1"/>
      <c r="L76" s="9"/>
      <c r="M76" s="9"/>
      <c r="N76" s="3"/>
      <c r="O76" s="3"/>
    </row>
    <row r="77" spans="9:15" ht="17.25" x14ac:dyDescent="0.3">
      <c r="I77" s="26"/>
      <c r="J77" s="36"/>
      <c r="K77" s="1"/>
      <c r="L77" s="9"/>
      <c r="M77" s="9"/>
      <c r="N77" s="3"/>
      <c r="O77" s="3"/>
    </row>
    <row r="78" spans="9:15" ht="17.25" x14ac:dyDescent="0.3">
      <c r="I78" s="26"/>
      <c r="J78" s="36"/>
      <c r="K78" s="1"/>
      <c r="L78" s="9"/>
      <c r="M78" s="9"/>
      <c r="N78" s="3"/>
      <c r="O78" s="3"/>
    </row>
    <row r="79" spans="9:15" ht="17.25" x14ac:dyDescent="0.3">
      <c r="I79" s="26"/>
      <c r="J79" s="36"/>
      <c r="K79" s="1"/>
      <c r="L79" s="9"/>
      <c r="M79" s="9"/>
      <c r="N79" s="3"/>
      <c r="O79" s="3"/>
    </row>
    <row r="80" spans="9:15" ht="17.25" x14ac:dyDescent="0.3">
      <c r="I80" s="26"/>
      <c r="J80" s="36"/>
      <c r="K80" s="1"/>
      <c r="L80" s="9"/>
      <c r="M80" s="9"/>
      <c r="N80" s="3"/>
      <c r="O80" s="3"/>
    </row>
    <row r="81" spans="9:15" ht="17.25" x14ac:dyDescent="0.3">
      <c r="I81" s="26"/>
      <c r="J81" s="36"/>
      <c r="K81" s="1"/>
      <c r="L81" s="9"/>
      <c r="M81" s="9"/>
      <c r="N81" s="3"/>
      <c r="O81" s="3"/>
    </row>
    <row r="82" spans="9:15" ht="17.25" x14ac:dyDescent="0.3">
      <c r="I82" s="26"/>
      <c r="J82" s="36"/>
      <c r="K82" s="1"/>
      <c r="L82" s="9"/>
      <c r="M82" s="9"/>
      <c r="N82" s="3"/>
      <c r="O82" s="3"/>
    </row>
    <row r="83" spans="9:15" ht="17.25" x14ac:dyDescent="0.3">
      <c r="I83" s="26"/>
      <c r="J83" s="36"/>
      <c r="K83" s="1"/>
      <c r="L83" s="9"/>
      <c r="M83" s="9"/>
      <c r="N83" s="3"/>
      <c r="O83" s="3"/>
    </row>
    <row r="84" spans="9:15" ht="17.25" x14ac:dyDescent="0.3">
      <c r="I84" s="26"/>
      <c r="J84" s="36"/>
      <c r="K84" s="1"/>
      <c r="L84" s="9"/>
      <c r="M84" s="9"/>
      <c r="N84" s="3"/>
      <c r="O84" s="3"/>
    </row>
    <row r="85" spans="9:15" ht="17.25" x14ac:dyDescent="0.3">
      <c r="I85" s="26"/>
      <c r="J85" s="36"/>
      <c r="K85" s="1"/>
      <c r="L85" s="9"/>
      <c r="M85" s="9"/>
      <c r="N85" s="3"/>
      <c r="O85" s="3"/>
    </row>
    <row r="86" spans="9:15" ht="17.25" x14ac:dyDescent="0.3">
      <c r="I86" s="26"/>
      <c r="J86" s="36"/>
      <c r="K86" s="1"/>
      <c r="L86" s="9"/>
      <c r="M86" s="9"/>
      <c r="N86" s="3"/>
      <c r="O86" s="3"/>
    </row>
    <row r="87" spans="9:15" ht="17.25" x14ac:dyDescent="0.3">
      <c r="I87" s="26"/>
      <c r="J87" s="36"/>
      <c r="K87" s="1"/>
      <c r="L87" s="9"/>
      <c r="M87" s="9"/>
      <c r="N87" s="3"/>
      <c r="O87" s="3"/>
    </row>
    <row r="88" spans="9:15" ht="17.25" x14ac:dyDescent="0.3">
      <c r="I88" s="26"/>
      <c r="J88" s="36"/>
      <c r="K88" s="1"/>
      <c r="L88" s="9"/>
      <c r="M88" s="9"/>
      <c r="N88" s="3"/>
      <c r="O88" s="3"/>
    </row>
    <row r="89" spans="9:15" ht="17.25" x14ac:dyDescent="0.3">
      <c r="I89" s="26"/>
      <c r="J89" s="36"/>
      <c r="K89" s="1"/>
      <c r="L89" s="9"/>
      <c r="M89" s="9"/>
      <c r="N89" s="3"/>
      <c r="O89" s="3"/>
    </row>
    <row r="90" spans="9:15" ht="17.25" x14ac:dyDescent="0.3">
      <c r="I90" s="26"/>
      <c r="J90" s="36"/>
      <c r="K90" s="1"/>
      <c r="L90" s="9"/>
      <c r="M90" s="9"/>
      <c r="N90" s="3"/>
      <c r="O90" s="3"/>
    </row>
    <row r="91" spans="9:15" ht="17.25" x14ac:dyDescent="0.3">
      <c r="I91" s="26"/>
      <c r="J91" s="36"/>
      <c r="K91" s="1"/>
      <c r="L91" s="9"/>
      <c r="M91" s="9"/>
      <c r="N91" s="3"/>
      <c r="O91" s="3"/>
    </row>
    <row r="92" spans="9:15" ht="17.25" x14ac:dyDescent="0.3">
      <c r="I92" s="26"/>
      <c r="J92" s="36"/>
      <c r="K92" s="1"/>
      <c r="L92" s="9"/>
      <c r="M92" s="9"/>
      <c r="N92" s="3"/>
      <c r="O92" s="3"/>
    </row>
    <row r="93" spans="9:15" ht="17.25" x14ac:dyDescent="0.3">
      <c r="I93" s="26"/>
      <c r="J93" s="36"/>
      <c r="K93" s="1"/>
      <c r="L93" s="9"/>
      <c r="M93" s="9"/>
      <c r="N93" s="3"/>
      <c r="O93" s="3"/>
    </row>
    <row r="94" spans="9:15" ht="17.25" x14ac:dyDescent="0.3">
      <c r="I94" s="26"/>
      <c r="J94" s="36"/>
      <c r="K94" s="1"/>
      <c r="L94" s="9"/>
      <c r="M94" s="9"/>
      <c r="N94" s="3"/>
      <c r="O94" s="3"/>
    </row>
    <row r="95" spans="9:15" ht="17.25" x14ac:dyDescent="0.3">
      <c r="I95" s="26"/>
      <c r="J95" s="36"/>
      <c r="K95" s="1"/>
      <c r="L95" s="9"/>
      <c r="M95" s="9"/>
      <c r="N95" s="3"/>
      <c r="O95" s="3"/>
    </row>
    <row r="96" spans="9:15" ht="17.25" x14ac:dyDescent="0.3">
      <c r="I96" s="26"/>
      <c r="J96" s="36"/>
      <c r="K96" s="1"/>
      <c r="L96" s="9"/>
      <c r="M96" s="9"/>
      <c r="N96" s="3"/>
      <c r="O96" s="3"/>
    </row>
    <row r="97" spans="9:15" ht="17.25" x14ac:dyDescent="0.3">
      <c r="I97" s="26"/>
      <c r="J97" s="36"/>
      <c r="K97" s="1"/>
      <c r="L97" s="9"/>
      <c r="M97" s="9"/>
      <c r="N97" s="3"/>
      <c r="O97" s="3"/>
    </row>
    <row r="98" spans="9:15" ht="17.25" x14ac:dyDescent="0.3">
      <c r="I98" s="26"/>
      <c r="J98" s="36"/>
      <c r="K98" s="1"/>
      <c r="L98" s="9"/>
      <c r="M98" s="9"/>
      <c r="N98" s="3"/>
      <c r="O98" s="3"/>
    </row>
    <row r="99" spans="9:15" ht="17.25" x14ac:dyDescent="0.3">
      <c r="I99" s="26"/>
      <c r="J99" s="36"/>
      <c r="K99" s="1"/>
      <c r="L99" s="9"/>
      <c r="M99" s="9"/>
      <c r="N99" s="3"/>
      <c r="O99" s="3"/>
    </row>
    <row r="100" spans="9:15" ht="17.25" x14ac:dyDescent="0.3">
      <c r="I100" s="26"/>
      <c r="J100" s="36"/>
      <c r="K100" s="1"/>
      <c r="L100" s="9"/>
      <c r="M100" s="9"/>
      <c r="N100" s="3"/>
      <c r="O100" s="3"/>
    </row>
    <row r="101" spans="9:15" ht="17.25" x14ac:dyDescent="0.3">
      <c r="I101" s="26"/>
      <c r="J101" s="36"/>
      <c r="K101" s="1"/>
      <c r="L101" s="9"/>
      <c r="M101" s="9"/>
      <c r="N101" s="3"/>
      <c r="O101" s="3"/>
    </row>
    <row r="102" spans="9:15" ht="17.25" x14ac:dyDescent="0.3">
      <c r="I102" s="26"/>
      <c r="J102" s="36"/>
      <c r="K102" s="1"/>
      <c r="L102" s="9"/>
      <c r="M102" s="9"/>
      <c r="N102" s="3"/>
      <c r="O102" s="3"/>
    </row>
    <row r="103" spans="9:15" ht="17.25" x14ac:dyDescent="0.3">
      <c r="I103" s="26"/>
      <c r="J103" s="36"/>
      <c r="K103" s="1"/>
      <c r="L103" s="9"/>
      <c r="M103" s="9"/>
      <c r="N103" s="3"/>
      <c r="O103" s="3"/>
    </row>
    <row r="104" spans="9:15" ht="17.25" x14ac:dyDescent="0.3">
      <c r="I104" s="26"/>
      <c r="J104" s="36"/>
      <c r="K104" s="1"/>
      <c r="L104" s="9"/>
      <c r="M104" s="9"/>
      <c r="N104" s="3"/>
      <c r="O104" s="3"/>
    </row>
    <row r="105" spans="9:15" ht="17.25" x14ac:dyDescent="0.3">
      <c r="I105" s="26"/>
      <c r="J105" s="36"/>
      <c r="K105" s="1"/>
      <c r="L105" s="9"/>
      <c r="M105" s="9"/>
      <c r="N105" s="3"/>
      <c r="O105" s="3"/>
    </row>
    <row r="106" spans="9:15" ht="17.25" x14ac:dyDescent="0.3">
      <c r="I106" s="26"/>
      <c r="J106" s="36"/>
      <c r="K106" s="1"/>
      <c r="L106" s="9"/>
      <c r="M106" s="9"/>
      <c r="N106" s="3"/>
      <c r="O106" s="3"/>
    </row>
    <row r="107" spans="9:15" ht="17.25" x14ac:dyDescent="0.3">
      <c r="I107" s="26"/>
      <c r="J107" s="36"/>
      <c r="K107" s="1"/>
      <c r="L107" s="9"/>
      <c r="M107" s="9"/>
      <c r="N107" s="3"/>
      <c r="O107" s="3"/>
    </row>
    <row r="108" spans="9:15" ht="17.25" x14ac:dyDescent="0.3">
      <c r="I108" s="26"/>
      <c r="J108" s="36"/>
      <c r="K108" s="1"/>
      <c r="L108" s="9"/>
      <c r="M108" s="9"/>
      <c r="N108" s="3"/>
      <c r="O108" s="3"/>
    </row>
    <row r="109" spans="9:15" ht="17.25" x14ac:dyDescent="0.3">
      <c r="I109" s="26"/>
      <c r="J109" s="36"/>
      <c r="K109" s="1"/>
      <c r="L109" s="9"/>
      <c r="M109" s="9"/>
      <c r="N109" s="3"/>
      <c r="O109" s="3"/>
    </row>
    <row r="110" spans="9:15" ht="17.25" x14ac:dyDescent="0.3">
      <c r="I110" s="26"/>
      <c r="J110" s="36"/>
      <c r="K110" s="1"/>
      <c r="L110" s="9"/>
      <c r="M110" s="9"/>
      <c r="N110" s="3"/>
      <c r="O110" s="3"/>
    </row>
    <row r="111" spans="9:15" ht="17.25" x14ac:dyDescent="0.3">
      <c r="I111" s="26"/>
      <c r="J111" s="36"/>
      <c r="K111" s="1"/>
      <c r="L111" s="9"/>
      <c r="M111" s="9"/>
      <c r="N111" s="3"/>
      <c r="O111" s="3"/>
    </row>
    <row r="112" spans="9:15" ht="17.25" x14ac:dyDescent="0.3">
      <c r="I112" s="26"/>
      <c r="J112" s="36"/>
      <c r="K112" s="1"/>
      <c r="L112" s="9"/>
      <c r="M112" s="9"/>
      <c r="N112" s="3"/>
      <c r="O112" s="3"/>
    </row>
    <row r="113" spans="9:15" ht="17.25" x14ac:dyDescent="0.3">
      <c r="I113" s="26"/>
      <c r="J113" s="36"/>
      <c r="K113" s="1"/>
      <c r="L113" s="9"/>
      <c r="M113" s="9"/>
      <c r="N113" s="3"/>
      <c r="O113" s="3"/>
    </row>
    <row r="114" spans="9:15" ht="17.25" x14ac:dyDescent="0.3">
      <c r="I114" s="26"/>
      <c r="J114" s="36"/>
      <c r="K114" s="1"/>
      <c r="L114" s="9"/>
      <c r="M114" s="9"/>
      <c r="N114" s="3"/>
      <c r="O114" s="3"/>
    </row>
    <row r="115" spans="9:15" ht="17.25" x14ac:dyDescent="0.3">
      <c r="I115" s="26"/>
      <c r="J115" s="36"/>
      <c r="K115" s="1"/>
      <c r="L115" s="9"/>
      <c r="M115" s="9"/>
      <c r="N115" s="3"/>
      <c r="O115" s="3"/>
    </row>
    <row r="116" spans="9:15" ht="17.25" x14ac:dyDescent="0.3">
      <c r="I116" s="26"/>
      <c r="J116" s="36"/>
      <c r="K116" s="1"/>
      <c r="L116" s="9"/>
      <c r="M116" s="9"/>
      <c r="N116" s="3"/>
      <c r="O116" s="3"/>
    </row>
    <row r="117" spans="9:15" ht="17.25" x14ac:dyDescent="0.3">
      <c r="I117" s="26"/>
      <c r="J117" s="36"/>
      <c r="K117" s="1"/>
      <c r="L117" s="9"/>
      <c r="M117" s="9"/>
      <c r="N117" s="3"/>
      <c r="O117" s="3"/>
    </row>
    <row r="118" spans="9:15" ht="17.25" x14ac:dyDescent="0.3">
      <c r="I118" s="26"/>
      <c r="J118" s="36"/>
      <c r="K118" s="1"/>
      <c r="L118" s="9"/>
      <c r="M118" s="9"/>
      <c r="N118" s="3"/>
      <c r="O118" s="3"/>
    </row>
    <row r="119" spans="9:15" ht="17.25" x14ac:dyDescent="0.3">
      <c r="I119" s="26"/>
      <c r="J119" s="36"/>
      <c r="K119" s="1"/>
      <c r="L119" s="9"/>
      <c r="M119" s="9"/>
      <c r="N119" s="3"/>
      <c r="O119" s="3"/>
    </row>
    <row r="120" spans="9:15" ht="17.25" x14ac:dyDescent="0.3">
      <c r="I120" s="26"/>
      <c r="J120" s="36"/>
      <c r="K120" s="1"/>
      <c r="L120" s="9"/>
      <c r="M120" s="9"/>
      <c r="N120" s="3"/>
      <c r="O120" s="3"/>
    </row>
    <row r="121" spans="9:15" ht="17.25" x14ac:dyDescent="0.3">
      <c r="I121" s="26"/>
      <c r="J121" s="36"/>
      <c r="K121" s="1"/>
      <c r="L121" s="9"/>
      <c r="M121" s="9"/>
      <c r="N121" s="3"/>
      <c r="O121" s="3"/>
    </row>
    <row r="122" spans="9:15" ht="17.25" x14ac:dyDescent="0.3">
      <c r="I122" s="26"/>
      <c r="J122" s="36"/>
      <c r="K122" s="1"/>
      <c r="L122" s="9"/>
      <c r="M122" s="9"/>
      <c r="N122" s="3"/>
      <c r="O122" s="3"/>
    </row>
    <row r="123" spans="9:15" ht="17.25" x14ac:dyDescent="0.3">
      <c r="I123" s="26"/>
      <c r="J123" s="36"/>
      <c r="K123" s="1"/>
      <c r="L123" s="9"/>
      <c r="M123" s="9"/>
      <c r="N123" s="3"/>
      <c r="O123" s="3"/>
    </row>
    <row r="124" spans="9:15" ht="17.25" x14ac:dyDescent="0.3">
      <c r="I124" s="26"/>
      <c r="J124" s="36"/>
      <c r="K124" s="1"/>
      <c r="L124" s="9"/>
      <c r="M124" s="9"/>
      <c r="N124" s="3"/>
      <c r="O124" s="3"/>
    </row>
    <row r="125" spans="9:15" ht="17.25" x14ac:dyDescent="0.3">
      <c r="I125" s="26"/>
      <c r="J125" s="36"/>
      <c r="K125" s="1"/>
      <c r="L125" s="9"/>
      <c r="M125" s="9"/>
      <c r="N125" s="3"/>
      <c r="O125" s="3"/>
    </row>
    <row r="126" spans="9:15" ht="17.25" x14ac:dyDescent="0.3">
      <c r="I126" s="26"/>
      <c r="J126" s="36"/>
      <c r="K126" s="1"/>
      <c r="L126" s="9"/>
      <c r="M126" s="9"/>
      <c r="N126" s="3"/>
      <c r="O126" s="3"/>
    </row>
    <row r="127" spans="9:15" ht="17.25" x14ac:dyDescent="0.3">
      <c r="I127" s="26"/>
      <c r="J127" s="36"/>
      <c r="K127" s="1"/>
      <c r="L127" s="9"/>
      <c r="M127" s="9"/>
      <c r="N127" s="3"/>
      <c r="O127" s="3"/>
    </row>
    <row r="128" spans="9:15" ht="17.25" x14ac:dyDescent="0.3">
      <c r="I128" s="26"/>
      <c r="J128" s="36"/>
      <c r="K128" s="1"/>
      <c r="L128" s="9"/>
      <c r="M128" s="9"/>
      <c r="N128" s="3"/>
      <c r="O128" s="3"/>
    </row>
    <row r="129" spans="9:15" ht="17.25" x14ac:dyDescent="0.3">
      <c r="I129" s="26"/>
      <c r="J129" s="36"/>
      <c r="K129" s="1"/>
      <c r="L129" s="9"/>
      <c r="M129" s="9"/>
      <c r="N129" s="3"/>
      <c r="O129" s="3"/>
    </row>
    <row r="130" spans="9:15" ht="17.25" x14ac:dyDescent="0.3">
      <c r="I130" s="26"/>
      <c r="J130" s="36"/>
      <c r="K130" s="1"/>
      <c r="L130" s="9"/>
      <c r="M130" s="9"/>
      <c r="N130" s="3"/>
      <c r="O130" s="3"/>
    </row>
  </sheetData>
  <autoFilter ref="A6:O18"/>
  <mergeCells count="30">
    <mergeCell ref="D38:D61"/>
    <mergeCell ref="D20:F20"/>
    <mergeCell ref="D21:E36"/>
    <mergeCell ref="J25:O25"/>
    <mergeCell ref="I38:N38"/>
    <mergeCell ref="I39:N39"/>
    <mergeCell ref="M5:M6"/>
    <mergeCell ref="N5:N6"/>
    <mergeCell ref="O5:O6"/>
    <mergeCell ref="D17:E17"/>
    <mergeCell ref="I17:J17"/>
    <mergeCell ref="K5:K6"/>
    <mergeCell ref="L5:L6"/>
    <mergeCell ref="F5:F6"/>
    <mergeCell ref="I19:J19"/>
    <mergeCell ref="G5:G6"/>
    <mergeCell ref="H5:H6"/>
    <mergeCell ref="I5:I6"/>
    <mergeCell ref="J5:J6"/>
    <mergeCell ref="A5:A6"/>
    <mergeCell ref="B5:B6"/>
    <mergeCell ref="C5:C6"/>
    <mergeCell ref="D5:D6"/>
    <mergeCell ref="E5:E6"/>
    <mergeCell ref="A4:O4"/>
    <mergeCell ref="A1:E1"/>
    <mergeCell ref="I1:O1"/>
    <mergeCell ref="A2:E2"/>
    <mergeCell ref="I2:O2"/>
    <mergeCell ref="A3:O3"/>
  </mergeCells>
  <pageMargins left="0.5" right="0.2"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1"/>
  <sheetViews>
    <sheetView workbookViewId="0">
      <selection activeCell="M25" sqref="L25:M25"/>
    </sheetView>
  </sheetViews>
  <sheetFormatPr defaultRowHeight="15" x14ac:dyDescent="0.25"/>
  <cols>
    <col min="1" max="1" width="4.42578125" style="58" customWidth="1"/>
    <col min="2" max="2" width="23.140625" style="58" customWidth="1"/>
    <col min="3" max="15" width="5.140625" style="58" customWidth="1"/>
    <col min="16" max="16" width="8.140625" style="58" customWidth="1"/>
    <col min="17" max="17" width="5.140625" style="58" customWidth="1"/>
    <col min="18" max="18" width="8.140625" style="58" customWidth="1"/>
    <col min="19" max="19" width="5.140625" style="58" customWidth="1"/>
    <col min="20" max="20" width="8.140625" style="58" customWidth="1"/>
    <col min="21" max="21" width="5.140625" style="58" customWidth="1"/>
    <col min="22" max="22" width="8.140625" style="58" customWidth="1"/>
    <col min="23" max="23" width="5.140625" style="58" customWidth="1"/>
    <col min="24" max="24" width="8.140625" style="58" customWidth="1"/>
    <col min="25" max="35" width="9.140625" style="58" hidden="1" customWidth="1"/>
    <col min="36" max="256" width="9.140625" style="59"/>
    <col min="257" max="257" width="4.42578125" style="59" customWidth="1"/>
    <col min="258" max="258" width="23.140625" style="59" customWidth="1"/>
    <col min="259" max="271" width="5.140625" style="59" customWidth="1"/>
    <col min="272" max="272" width="8.140625" style="59" customWidth="1"/>
    <col min="273" max="273" width="5.140625" style="59" customWidth="1"/>
    <col min="274" max="274" width="8.140625" style="59" customWidth="1"/>
    <col min="275" max="275" width="5.140625" style="59" customWidth="1"/>
    <col min="276" max="276" width="8.140625" style="59" customWidth="1"/>
    <col min="277" max="277" width="5.140625" style="59" customWidth="1"/>
    <col min="278" max="278" width="8.140625" style="59" customWidth="1"/>
    <col min="279" max="279" width="5.140625" style="59" customWidth="1"/>
    <col min="280" max="280" width="8.140625" style="59" customWidth="1"/>
    <col min="281" max="291" width="0" style="59" hidden="1" customWidth="1"/>
    <col min="292" max="512" width="9.140625" style="59"/>
    <col min="513" max="513" width="4.42578125" style="59" customWidth="1"/>
    <col min="514" max="514" width="23.140625" style="59" customWidth="1"/>
    <col min="515" max="527" width="5.140625" style="59" customWidth="1"/>
    <col min="528" max="528" width="8.140625" style="59" customWidth="1"/>
    <col min="529" max="529" width="5.140625" style="59" customWidth="1"/>
    <col min="530" max="530" width="8.140625" style="59" customWidth="1"/>
    <col min="531" max="531" width="5.140625" style="59" customWidth="1"/>
    <col min="532" max="532" width="8.140625" style="59" customWidth="1"/>
    <col min="533" max="533" width="5.140625" style="59" customWidth="1"/>
    <col min="534" max="534" width="8.140625" style="59" customWidth="1"/>
    <col min="535" max="535" width="5.140625" style="59" customWidth="1"/>
    <col min="536" max="536" width="8.140625" style="59" customWidth="1"/>
    <col min="537" max="547" width="0" style="59" hidden="1" customWidth="1"/>
    <col min="548" max="768" width="9.140625" style="59"/>
    <col min="769" max="769" width="4.42578125" style="59" customWidth="1"/>
    <col min="770" max="770" width="23.140625" style="59" customWidth="1"/>
    <col min="771" max="783" width="5.140625" style="59" customWidth="1"/>
    <col min="784" max="784" width="8.140625" style="59" customWidth="1"/>
    <col min="785" max="785" width="5.140625" style="59" customWidth="1"/>
    <col min="786" max="786" width="8.140625" style="59" customWidth="1"/>
    <col min="787" max="787" width="5.140625" style="59" customWidth="1"/>
    <col min="788" max="788" width="8.140625" style="59" customWidth="1"/>
    <col min="789" max="789" width="5.140625" style="59" customWidth="1"/>
    <col min="790" max="790" width="8.140625" style="59" customWidth="1"/>
    <col min="791" max="791" width="5.140625" style="59" customWidth="1"/>
    <col min="792" max="792" width="8.140625" style="59" customWidth="1"/>
    <col min="793" max="803" width="0" style="59" hidden="1" customWidth="1"/>
    <col min="804" max="1024" width="9.140625" style="59"/>
    <col min="1025" max="1025" width="4.42578125" style="59" customWidth="1"/>
    <col min="1026" max="1026" width="23.140625" style="59" customWidth="1"/>
    <col min="1027" max="1039" width="5.140625" style="59" customWidth="1"/>
    <col min="1040" max="1040" width="8.140625" style="59" customWidth="1"/>
    <col min="1041" max="1041" width="5.140625" style="59" customWidth="1"/>
    <col min="1042" max="1042" width="8.140625" style="59" customWidth="1"/>
    <col min="1043" max="1043" width="5.140625" style="59" customWidth="1"/>
    <col min="1044" max="1044" width="8.140625" style="59" customWidth="1"/>
    <col min="1045" max="1045" width="5.140625" style="59" customWidth="1"/>
    <col min="1046" max="1046" width="8.140625" style="59" customWidth="1"/>
    <col min="1047" max="1047" width="5.140625" style="59" customWidth="1"/>
    <col min="1048" max="1048" width="8.140625" style="59" customWidth="1"/>
    <col min="1049" max="1059" width="0" style="59" hidden="1" customWidth="1"/>
    <col min="1060" max="1280" width="9.140625" style="59"/>
    <col min="1281" max="1281" width="4.42578125" style="59" customWidth="1"/>
    <col min="1282" max="1282" width="23.140625" style="59" customWidth="1"/>
    <col min="1283" max="1295" width="5.140625" style="59" customWidth="1"/>
    <col min="1296" max="1296" width="8.140625" style="59" customWidth="1"/>
    <col min="1297" max="1297" width="5.140625" style="59" customWidth="1"/>
    <col min="1298" max="1298" width="8.140625" style="59" customWidth="1"/>
    <col min="1299" max="1299" width="5.140625" style="59" customWidth="1"/>
    <col min="1300" max="1300" width="8.140625" style="59" customWidth="1"/>
    <col min="1301" max="1301" width="5.140625" style="59" customWidth="1"/>
    <col min="1302" max="1302" width="8.140625" style="59" customWidth="1"/>
    <col min="1303" max="1303" width="5.140625" style="59" customWidth="1"/>
    <col min="1304" max="1304" width="8.140625" style="59" customWidth="1"/>
    <col min="1305" max="1315" width="0" style="59" hidden="1" customWidth="1"/>
    <col min="1316" max="1536" width="9.140625" style="59"/>
    <col min="1537" max="1537" width="4.42578125" style="59" customWidth="1"/>
    <col min="1538" max="1538" width="23.140625" style="59" customWidth="1"/>
    <col min="1539" max="1551" width="5.140625" style="59" customWidth="1"/>
    <col min="1552" max="1552" width="8.140625" style="59" customWidth="1"/>
    <col min="1553" max="1553" width="5.140625" style="59" customWidth="1"/>
    <col min="1554" max="1554" width="8.140625" style="59" customWidth="1"/>
    <col min="1555" max="1555" width="5.140625" style="59" customWidth="1"/>
    <col min="1556" max="1556" width="8.140625" style="59" customWidth="1"/>
    <col min="1557" max="1557" width="5.140625" style="59" customWidth="1"/>
    <col min="1558" max="1558" width="8.140625" style="59" customWidth="1"/>
    <col min="1559" max="1559" width="5.140625" style="59" customWidth="1"/>
    <col min="1560" max="1560" width="8.140625" style="59" customWidth="1"/>
    <col min="1561" max="1571" width="0" style="59" hidden="1" customWidth="1"/>
    <col min="1572" max="1792" width="9.140625" style="59"/>
    <col min="1793" max="1793" width="4.42578125" style="59" customWidth="1"/>
    <col min="1794" max="1794" width="23.140625" style="59" customWidth="1"/>
    <col min="1795" max="1807" width="5.140625" style="59" customWidth="1"/>
    <col min="1808" max="1808" width="8.140625" style="59" customWidth="1"/>
    <col min="1809" max="1809" width="5.140625" style="59" customWidth="1"/>
    <col min="1810" max="1810" width="8.140625" style="59" customWidth="1"/>
    <col min="1811" max="1811" width="5.140625" style="59" customWidth="1"/>
    <col min="1812" max="1812" width="8.140625" style="59" customWidth="1"/>
    <col min="1813" max="1813" width="5.140625" style="59" customWidth="1"/>
    <col min="1814" max="1814" width="8.140625" style="59" customWidth="1"/>
    <col min="1815" max="1815" width="5.140625" style="59" customWidth="1"/>
    <col min="1816" max="1816" width="8.140625" style="59" customWidth="1"/>
    <col min="1817" max="1827" width="0" style="59" hidden="1" customWidth="1"/>
    <col min="1828" max="2048" width="9.140625" style="59"/>
    <col min="2049" max="2049" width="4.42578125" style="59" customWidth="1"/>
    <col min="2050" max="2050" width="23.140625" style="59" customWidth="1"/>
    <col min="2051" max="2063" width="5.140625" style="59" customWidth="1"/>
    <col min="2064" max="2064" width="8.140625" style="59" customWidth="1"/>
    <col min="2065" max="2065" width="5.140625" style="59" customWidth="1"/>
    <col min="2066" max="2066" width="8.140625" style="59" customWidth="1"/>
    <col min="2067" max="2067" width="5.140625" style="59" customWidth="1"/>
    <col min="2068" max="2068" width="8.140625" style="59" customWidth="1"/>
    <col min="2069" max="2069" width="5.140625" style="59" customWidth="1"/>
    <col min="2070" max="2070" width="8.140625" style="59" customWidth="1"/>
    <col min="2071" max="2071" width="5.140625" style="59" customWidth="1"/>
    <col min="2072" max="2072" width="8.140625" style="59" customWidth="1"/>
    <col min="2073" max="2083" width="0" style="59" hidden="1" customWidth="1"/>
    <col min="2084" max="2304" width="9.140625" style="59"/>
    <col min="2305" max="2305" width="4.42578125" style="59" customWidth="1"/>
    <col min="2306" max="2306" width="23.140625" style="59" customWidth="1"/>
    <col min="2307" max="2319" width="5.140625" style="59" customWidth="1"/>
    <col min="2320" max="2320" width="8.140625" style="59" customWidth="1"/>
    <col min="2321" max="2321" width="5.140625" style="59" customWidth="1"/>
    <col min="2322" max="2322" width="8.140625" style="59" customWidth="1"/>
    <col min="2323" max="2323" width="5.140625" style="59" customWidth="1"/>
    <col min="2324" max="2324" width="8.140625" style="59" customWidth="1"/>
    <col min="2325" max="2325" width="5.140625" style="59" customWidth="1"/>
    <col min="2326" max="2326" width="8.140625" style="59" customWidth="1"/>
    <col min="2327" max="2327" width="5.140625" style="59" customWidth="1"/>
    <col min="2328" max="2328" width="8.140625" style="59" customWidth="1"/>
    <col min="2329" max="2339" width="0" style="59" hidden="1" customWidth="1"/>
    <col min="2340" max="2560" width="9.140625" style="59"/>
    <col min="2561" max="2561" width="4.42578125" style="59" customWidth="1"/>
    <col min="2562" max="2562" width="23.140625" style="59" customWidth="1"/>
    <col min="2563" max="2575" width="5.140625" style="59" customWidth="1"/>
    <col min="2576" max="2576" width="8.140625" style="59" customWidth="1"/>
    <col min="2577" max="2577" width="5.140625" style="59" customWidth="1"/>
    <col min="2578" max="2578" width="8.140625" style="59" customWidth="1"/>
    <col min="2579" max="2579" width="5.140625" style="59" customWidth="1"/>
    <col min="2580" max="2580" width="8.140625" style="59" customWidth="1"/>
    <col min="2581" max="2581" width="5.140625" style="59" customWidth="1"/>
    <col min="2582" max="2582" width="8.140625" style="59" customWidth="1"/>
    <col min="2583" max="2583" width="5.140625" style="59" customWidth="1"/>
    <col min="2584" max="2584" width="8.140625" style="59" customWidth="1"/>
    <col min="2585" max="2595" width="0" style="59" hidden="1" customWidth="1"/>
    <col min="2596" max="2816" width="9.140625" style="59"/>
    <col min="2817" max="2817" width="4.42578125" style="59" customWidth="1"/>
    <col min="2818" max="2818" width="23.140625" style="59" customWidth="1"/>
    <col min="2819" max="2831" width="5.140625" style="59" customWidth="1"/>
    <col min="2832" max="2832" width="8.140625" style="59" customWidth="1"/>
    <col min="2833" max="2833" width="5.140625" style="59" customWidth="1"/>
    <col min="2834" max="2834" width="8.140625" style="59" customWidth="1"/>
    <col min="2835" max="2835" width="5.140625" style="59" customWidth="1"/>
    <col min="2836" max="2836" width="8.140625" style="59" customWidth="1"/>
    <col min="2837" max="2837" width="5.140625" style="59" customWidth="1"/>
    <col min="2838" max="2838" width="8.140625" style="59" customWidth="1"/>
    <col min="2839" max="2839" width="5.140625" style="59" customWidth="1"/>
    <col min="2840" max="2840" width="8.140625" style="59" customWidth="1"/>
    <col min="2841" max="2851" width="0" style="59" hidden="1" customWidth="1"/>
    <col min="2852" max="3072" width="9.140625" style="59"/>
    <col min="3073" max="3073" width="4.42578125" style="59" customWidth="1"/>
    <col min="3074" max="3074" width="23.140625" style="59" customWidth="1"/>
    <col min="3075" max="3087" width="5.140625" style="59" customWidth="1"/>
    <col min="3088" max="3088" width="8.140625" style="59" customWidth="1"/>
    <col min="3089" max="3089" width="5.140625" style="59" customWidth="1"/>
    <col min="3090" max="3090" width="8.140625" style="59" customWidth="1"/>
    <col min="3091" max="3091" width="5.140625" style="59" customWidth="1"/>
    <col min="3092" max="3092" width="8.140625" style="59" customWidth="1"/>
    <col min="3093" max="3093" width="5.140625" style="59" customWidth="1"/>
    <col min="3094" max="3094" width="8.140625" style="59" customWidth="1"/>
    <col min="3095" max="3095" width="5.140625" style="59" customWidth="1"/>
    <col min="3096" max="3096" width="8.140625" style="59" customWidth="1"/>
    <col min="3097" max="3107" width="0" style="59" hidden="1" customWidth="1"/>
    <col min="3108" max="3328" width="9.140625" style="59"/>
    <col min="3329" max="3329" width="4.42578125" style="59" customWidth="1"/>
    <col min="3330" max="3330" width="23.140625" style="59" customWidth="1"/>
    <col min="3331" max="3343" width="5.140625" style="59" customWidth="1"/>
    <col min="3344" max="3344" width="8.140625" style="59" customWidth="1"/>
    <col min="3345" max="3345" width="5.140625" style="59" customWidth="1"/>
    <col min="3346" max="3346" width="8.140625" style="59" customWidth="1"/>
    <col min="3347" max="3347" width="5.140625" style="59" customWidth="1"/>
    <col min="3348" max="3348" width="8.140625" style="59" customWidth="1"/>
    <col min="3349" max="3349" width="5.140625" style="59" customWidth="1"/>
    <col min="3350" max="3350" width="8.140625" style="59" customWidth="1"/>
    <col min="3351" max="3351" width="5.140625" style="59" customWidth="1"/>
    <col min="3352" max="3352" width="8.140625" style="59" customWidth="1"/>
    <col min="3353" max="3363" width="0" style="59" hidden="1" customWidth="1"/>
    <col min="3364" max="3584" width="9.140625" style="59"/>
    <col min="3585" max="3585" width="4.42578125" style="59" customWidth="1"/>
    <col min="3586" max="3586" width="23.140625" style="59" customWidth="1"/>
    <col min="3587" max="3599" width="5.140625" style="59" customWidth="1"/>
    <col min="3600" max="3600" width="8.140625" style="59" customWidth="1"/>
    <col min="3601" max="3601" width="5.140625" style="59" customWidth="1"/>
    <col min="3602" max="3602" width="8.140625" style="59" customWidth="1"/>
    <col min="3603" max="3603" width="5.140625" style="59" customWidth="1"/>
    <col min="3604" max="3604" width="8.140625" style="59" customWidth="1"/>
    <col min="3605" max="3605" width="5.140625" style="59" customWidth="1"/>
    <col min="3606" max="3606" width="8.140625" style="59" customWidth="1"/>
    <col min="3607" max="3607" width="5.140625" style="59" customWidth="1"/>
    <col min="3608" max="3608" width="8.140625" style="59" customWidth="1"/>
    <col min="3609" max="3619" width="0" style="59" hidden="1" customWidth="1"/>
    <col min="3620" max="3840" width="9.140625" style="59"/>
    <col min="3841" max="3841" width="4.42578125" style="59" customWidth="1"/>
    <col min="3842" max="3842" width="23.140625" style="59" customWidth="1"/>
    <col min="3843" max="3855" width="5.140625" style="59" customWidth="1"/>
    <col min="3856" max="3856" width="8.140625" style="59" customWidth="1"/>
    <col min="3857" max="3857" width="5.140625" style="59" customWidth="1"/>
    <col min="3858" max="3858" width="8.140625" style="59" customWidth="1"/>
    <col min="3859" max="3859" width="5.140625" style="59" customWidth="1"/>
    <col min="3860" max="3860" width="8.140625" style="59" customWidth="1"/>
    <col min="3861" max="3861" width="5.140625" style="59" customWidth="1"/>
    <col min="3862" max="3862" width="8.140625" style="59" customWidth="1"/>
    <col min="3863" max="3863" width="5.140625" style="59" customWidth="1"/>
    <col min="3864" max="3864" width="8.140625" style="59" customWidth="1"/>
    <col min="3865" max="3875" width="0" style="59" hidden="1" customWidth="1"/>
    <col min="3876" max="4096" width="9.140625" style="59"/>
    <col min="4097" max="4097" width="4.42578125" style="59" customWidth="1"/>
    <col min="4098" max="4098" width="23.140625" style="59" customWidth="1"/>
    <col min="4099" max="4111" width="5.140625" style="59" customWidth="1"/>
    <col min="4112" max="4112" width="8.140625" style="59" customWidth="1"/>
    <col min="4113" max="4113" width="5.140625" style="59" customWidth="1"/>
    <col min="4114" max="4114" width="8.140625" style="59" customWidth="1"/>
    <col min="4115" max="4115" width="5.140625" style="59" customWidth="1"/>
    <col min="4116" max="4116" width="8.140625" style="59" customWidth="1"/>
    <col min="4117" max="4117" width="5.140625" style="59" customWidth="1"/>
    <col min="4118" max="4118" width="8.140625" style="59" customWidth="1"/>
    <col min="4119" max="4119" width="5.140625" style="59" customWidth="1"/>
    <col min="4120" max="4120" width="8.140625" style="59" customWidth="1"/>
    <col min="4121" max="4131" width="0" style="59" hidden="1" customWidth="1"/>
    <col min="4132" max="4352" width="9.140625" style="59"/>
    <col min="4353" max="4353" width="4.42578125" style="59" customWidth="1"/>
    <col min="4354" max="4354" width="23.140625" style="59" customWidth="1"/>
    <col min="4355" max="4367" width="5.140625" style="59" customWidth="1"/>
    <col min="4368" max="4368" width="8.140625" style="59" customWidth="1"/>
    <col min="4369" max="4369" width="5.140625" style="59" customWidth="1"/>
    <col min="4370" max="4370" width="8.140625" style="59" customWidth="1"/>
    <col min="4371" max="4371" width="5.140625" style="59" customWidth="1"/>
    <col min="4372" max="4372" width="8.140625" style="59" customWidth="1"/>
    <col min="4373" max="4373" width="5.140625" style="59" customWidth="1"/>
    <col min="4374" max="4374" width="8.140625" style="59" customWidth="1"/>
    <col min="4375" max="4375" width="5.140625" style="59" customWidth="1"/>
    <col min="4376" max="4376" width="8.140625" style="59" customWidth="1"/>
    <col min="4377" max="4387" width="0" style="59" hidden="1" customWidth="1"/>
    <col min="4388" max="4608" width="9.140625" style="59"/>
    <col min="4609" max="4609" width="4.42578125" style="59" customWidth="1"/>
    <col min="4610" max="4610" width="23.140625" style="59" customWidth="1"/>
    <col min="4611" max="4623" width="5.140625" style="59" customWidth="1"/>
    <col min="4624" max="4624" width="8.140625" style="59" customWidth="1"/>
    <col min="4625" max="4625" width="5.140625" style="59" customWidth="1"/>
    <col min="4626" max="4626" width="8.140625" style="59" customWidth="1"/>
    <col min="4627" max="4627" width="5.140625" style="59" customWidth="1"/>
    <col min="4628" max="4628" width="8.140625" style="59" customWidth="1"/>
    <col min="4629" max="4629" width="5.140625" style="59" customWidth="1"/>
    <col min="4630" max="4630" width="8.140625" style="59" customWidth="1"/>
    <col min="4631" max="4631" width="5.140625" style="59" customWidth="1"/>
    <col min="4632" max="4632" width="8.140625" style="59" customWidth="1"/>
    <col min="4633" max="4643" width="0" style="59" hidden="1" customWidth="1"/>
    <col min="4644" max="4864" width="9.140625" style="59"/>
    <col min="4865" max="4865" width="4.42578125" style="59" customWidth="1"/>
    <col min="4866" max="4866" width="23.140625" style="59" customWidth="1"/>
    <col min="4867" max="4879" width="5.140625" style="59" customWidth="1"/>
    <col min="4880" max="4880" width="8.140625" style="59" customWidth="1"/>
    <col min="4881" max="4881" width="5.140625" style="59" customWidth="1"/>
    <col min="4882" max="4882" width="8.140625" style="59" customWidth="1"/>
    <col min="4883" max="4883" width="5.140625" style="59" customWidth="1"/>
    <col min="4884" max="4884" width="8.140625" style="59" customWidth="1"/>
    <col min="4885" max="4885" width="5.140625" style="59" customWidth="1"/>
    <col min="4886" max="4886" width="8.140625" style="59" customWidth="1"/>
    <col min="4887" max="4887" width="5.140625" style="59" customWidth="1"/>
    <col min="4888" max="4888" width="8.140625" style="59" customWidth="1"/>
    <col min="4889" max="4899" width="0" style="59" hidden="1" customWidth="1"/>
    <col min="4900" max="5120" width="9.140625" style="59"/>
    <col min="5121" max="5121" width="4.42578125" style="59" customWidth="1"/>
    <col min="5122" max="5122" width="23.140625" style="59" customWidth="1"/>
    <col min="5123" max="5135" width="5.140625" style="59" customWidth="1"/>
    <col min="5136" max="5136" width="8.140625" style="59" customWidth="1"/>
    <col min="5137" max="5137" width="5.140625" style="59" customWidth="1"/>
    <col min="5138" max="5138" width="8.140625" style="59" customWidth="1"/>
    <col min="5139" max="5139" width="5.140625" style="59" customWidth="1"/>
    <col min="5140" max="5140" width="8.140625" style="59" customWidth="1"/>
    <col min="5141" max="5141" width="5.140625" style="59" customWidth="1"/>
    <col min="5142" max="5142" width="8.140625" style="59" customWidth="1"/>
    <col min="5143" max="5143" width="5.140625" style="59" customWidth="1"/>
    <col min="5144" max="5144" width="8.140625" style="59" customWidth="1"/>
    <col min="5145" max="5155" width="0" style="59" hidden="1" customWidth="1"/>
    <col min="5156" max="5376" width="9.140625" style="59"/>
    <col min="5377" max="5377" width="4.42578125" style="59" customWidth="1"/>
    <col min="5378" max="5378" width="23.140625" style="59" customWidth="1"/>
    <col min="5379" max="5391" width="5.140625" style="59" customWidth="1"/>
    <col min="5392" max="5392" width="8.140625" style="59" customWidth="1"/>
    <col min="5393" max="5393" width="5.140625" style="59" customWidth="1"/>
    <col min="5394" max="5394" width="8.140625" style="59" customWidth="1"/>
    <col min="5395" max="5395" width="5.140625" style="59" customWidth="1"/>
    <col min="5396" max="5396" width="8.140625" style="59" customWidth="1"/>
    <col min="5397" max="5397" width="5.140625" style="59" customWidth="1"/>
    <col min="5398" max="5398" width="8.140625" style="59" customWidth="1"/>
    <col min="5399" max="5399" width="5.140625" style="59" customWidth="1"/>
    <col min="5400" max="5400" width="8.140625" style="59" customWidth="1"/>
    <col min="5401" max="5411" width="0" style="59" hidden="1" customWidth="1"/>
    <col min="5412" max="5632" width="9.140625" style="59"/>
    <col min="5633" max="5633" width="4.42578125" style="59" customWidth="1"/>
    <col min="5634" max="5634" width="23.140625" style="59" customWidth="1"/>
    <col min="5635" max="5647" width="5.140625" style="59" customWidth="1"/>
    <col min="5648" max="5648" width="8.140625" style="59" customWidth="1"/>
    <col min="5649" max="5649" width="5.140625" style="59" customWidth="1"/>
    <col min="5650" max="5650" width="8.140625" style="59" customWidth="1"/>
    <col min="5651" max="5651" width="5.140625" style="59" customWidth="1"/>
    <col min="5652" max="5652" width="8.140625" style="59" customWidth="1"/>
    <col min="5653" max="5653" width="5.140625" style="59" customWidth="1"/>
    <col min="5654" max="5654" width="8.140625" style="59" customWidth="1"/>
    <col min="5655" max="5655" width="5.140625" style="59" customWidth="1"/>
    <col min="5656" max="5656" width="8.140625" style="59" customWidth="1"/>
    <col min="5657" max="5667" width="0" style="59" hidden="1" customWidth="1"/>
    <col min="5668" max="5888" width="9.140625" style="59"/>
    <col min="5889" max="5889" width="4.42578125" style="59" customWidth="1"/>
    <col min="5890" max="5890" width="23.140625" style="59" customWidth="1"/>
    <col min="5891" max="5903" width="5.140625" style="59" customWidth="1"/>
    <col min="5904" max="5904" width="8.140625" style="59" customWidth="1"/>
    <col min="5905" max="5905" width="5.140625" style="59" customWidth="1"/>
    <col min="5906" max="5906" width="8.140625" style="59" customWidth="1"/>
    <col min="5907" max="5907" width="5.140625" style="59" customWidth="1"/>
    <col min="5908" max="5908" width="8.140625" style="59" customWidth="1"/>
    <col min="5909" max="5909" width="5.140625" style="59" customWidth="1"/>
    <col min="5910" max="5910" width="8.140625" style="59" customWidth="1"/>
    <col min="5911" max="5911" width="5.140625" style="59" customWidth="1"/>
    <col min="5912" max="5912" width="8.140625" style="59" customWidth="1"/>
    <col min="5913" max="5923" width="0" style="59" hidden="1" customWidth="1"/>
    <col min="5924" max="6144" width="9.140625" style="59"/>
    <col min="6145" max="6145" width="4.42578125" style="59" customWidth="1"/>
    <col min="6146" max="6146" width="23.140625" style="59" customWidth="1"/>
    <col min="6147" max="6159" width="5.140625" style="59" customWidth="1"/>
    <col min="6160" max="6160" width="8.140625" style="59" customWidth="1"/>
    <col min="6161" max="6161" width="5.140625" style="59" customWidth="1"/>
    <col min="6162" max="6162" width="8.140625" style="59" customWidth="1"/>
    <col min="6163" max="6163" width="5.140625" style="59" customWidth="1"/>
    <col min="6164" max="6164" width="8.140625" style="59" customWidth="1"/>
    <col min="6165" max="6165" width="5.140625" style="59" customWidth="1"/>
    <col min="6166" max="6166" width="8.140625" style="59" customWidth="1"/>
    <col min="6167" max="6167" width="5.140625" style="59" customWidth="1"/>
    <col min="6168" max="6168" width="8.140625" style="59" customWidth="1"/>
    <col min="6169" max="6179" width="0" style="59" hidden="1" customWidth="1"/>
    <col min="6180" max="6400" width="9.140625" style="59"/>
    <col min="6401" max="6401" width="4.42578125" style="59" customWidth="1"/>
    <col min="6402" max="6402" width="23.140625" style="59" customWidth="1"/>
    <col min="6403" max="6415" width="5.140625" style="59" customWidth="1"/>
    <col min="6416" max="6416" width="8.140625" style="59" customWidth="1"/>
    <col min="6417" max="6417" width="5.140625" style="59" customWidth="1"/>
    <col min="6418" max="6418" width="8.140625" style="59" customWidth="1"/>
    <col min="6419" max="6419" width="5.140625" style="59" customWidth="1"/>
    <col min="6420" max="6420" width="8.140625" style="59" customWidth="1"/>
    <col min="6421" max="6421" width="5.140625" style="59" customWidth="1"/>
    <col min="6422" max="6422" width="8.140625" style="59" customWidth="1"/>
    <col min="6423" max="6423" width="5.140625" style="59" customWidth="1"/>
    <col min="6424" max="6424" width="8.140625" style="59" customWidth="1"/>
    <col min="6425" max="6435" width="0" style="59" hidden="1" customWidth="1"/>
    <col min="6436" max="6656" width="9.140625" style="59"/>
    <col min="6657" max="6657" width="4.42578125" style="59" customWidth="1"/>
    <col min="6658" max="6658" width="23.140625" style="59" customWidth="1"/>
    <col min="6659" max="6671" width="5.140625" style="59" customWidth="1"/>
    <col min="6672" max="6672" width="8.140625" style="59" customWidth="1"/>
    <col min="6673" max="6673" width="5.140625" style="59" customWidth="1"/>
    <col min="6674" max="6674" width="8.140625" style="59" customWidth="1"/>
    <col min="6675" max="6675" width="5.140625" style="59" customWidth="1"/>
    <col min="6676" max="6676" width="8.140625" style="59" customWidth="1"/>
    <col min="6677" max="6677" width="5.140625" style="59" customWidth="1"/>
    <col min="6678" max="6678" width="8.140625" style="59" customWidth="1"/>
    <col min="6679" max="6679" width="5.140625" style="59" customWidth="1"/>
    <col min="6680" max="6680" width="8.140625" style="59" customWidth="1"/>
    <col min="6681" max="6691" width="0" style="59" hidden="1" customWidth="1"/>
    <col min="6692" max="6912" width="9.140625" style="59"/>
    <col min="6913" max="6913" width="4.42578125" style="59" customWidth="1"/>
    <col min="6914" max="6914" width="23.140625" style="59" customWidth="1"/>
    <col min="6915" max="6927" width="5.140625" style="59" customWidth="1"/>
    <col min="6928" max="6928" width="8.140625" style="59" customWidth="1"/>
    <col min="6929" max="6929" width="5.140625" style="59" customWidth="1"/>
    <col min="6930" max="6930" width="8.140625" style="59" customWidth="1"/>
    <col min="6931" max="6931" width="5.140625" style="59" customWidth="1"/>
    <col min="6932" max="6932" width="8.140625" style="59" customWidth="1"/>
    <col min="6933" max="6933" width="5.140625" style="59" customWidth="1"/>
    <col min="6934" max="6934" width="8.140625" style="59" customWidth="1"/>
    <col min="6935" max="6935" width="5.140625" style="59" customWidth="1"/>
    <col min="6936" max="6936" width="8.140625" style="59" customWidth="1"/>
    <col min="6937" max="6947" width="0" style="59" hidden="1" customWidth="1"/>
    <col min="6948" max="7168" width="9.140625" style="59"/>
    <col min="7169" max="7169" width="4.42578125" style="59" customWidth="1"/>
    <col min="7170" max="7170" width="23.140625" style="59" customWidth="1"/>
    <col min="7171" max="7183" width="5.140625" style="59" customWidth="1"/>
    <col min="7184" max="7184" width="8.140625" style="59" customWidth="1"/>
    <col min="7185" max="7185" width="5.140625" style="59" customWidth="1"/>
    <col min="7186" max="7186" width="8.140625" style="59" customWidth="1"/>
    <col min="7187" max="7187" width="5.140625" style="59" customWidth="1"/>
    <col min="7188" max="7188" width="8.140625" style="59" customWidth="1"/>
    <col min="7189" max="7189" width="5.140625" style="59" customWidth="1"/>
    <col min="7190" max="7190" width="8.140625" style="59" customWidth="1"/>
    <col min="7191" max="7191" width="5.140625" style="59" customWidth="1"/>
    <col min="7192" max="7192" width="8.140625" style="59" customWidth="1"/>
    <col min="7193" max="7203" width="0" style="59" hidden="1" customWidth="1"/>
    <col min="7204" max="7424" width="9.140625" style="59"/>
    <col min="7425" max="7425" width="4.42578125" style="59" customWidth="1"/>
    <col min="7426" max="7426" width="23.140625" style="59" customWidth="1"/>
    <col min="7427" max="7439" width="5.140625" style="59" customWidth="1"/>
    <col min="7440" max="7440" width="8.140625" style="59" customWidth="1"/>
    <col min="7441" max="7441" width="5.140625" style="59" customWidth="1"/>
    <col min="7442" max="7442" width="8.140625" style="59" customWidth="1"/>
    <col min="7443" max="7443" width="5.140625" style="59" customWidth="1"/>
    <col min="7444" max="7444" width="8.140625" style="59" customWidth="1"/>
    <col min="7445" max="7445" width="5.140625" style="59" customWidth="1"/>
    <col min="7446" max="7446" width="8.140625" style="59" customWidth="1"/>
    <col min="7447" max="7447" width="5.140625" style="59" customWidth="1"/>
    <col min="7448" max="7448" width="8.140625" style="59" customWidth="1"/>
    <col min="7449" max="7459" width="0" style="59" hidden="1" customWidth="1"/>
    <col min="7460" max="7680" width="9.140625" style="59"/>
    <col min="7681" max="7681" width="4.42578125" style="59" customWidth="1"/>
    <col min="7682" max="7682" width="23.140625" style="59" customWidth="1"/>
    <col min="7683" max="7695" width="5.140625" style="59" customWidth="1"/>
    <col min="7696" max="7696" width="8.140625" style="59" customWidth="1"/>
    <col min="7697" max="7697" width="5.140625" style="59" customWidth="1"/>
    <col min="7698" max="7698" width="8.140625" style="59" customWidth="1"/>
    <col min="7699" max="7699" width="5.140625" style="59" customWidth="1"/>
    <col min="7700" max="7700" width="8.140625" style="59" customWidth="1"/>
    <col min="7701" max="7701" width="5.140625" style="59" customWidth="1"/>
    <col min="7702" max="7702" width="8.140625" style="59" customWidth="1"/>
    <col min="7703" max="7703" width="5.140625" style="59" customWidth="1"/>
    <col min="7704" max="7704" width="8.140625" style="59" customWidth="1"/>
    <col min="7705" max="7715" width="0" style="59" hidden="1" customWidth="1"/>
    <col min="7716" max="7936" width="9.140625" style="59"/>
    <col min="7937" max="7937" width="4.42578125" style="59" customWidth="1"/>
    <col min="7938" max="7938" width="23.140625" style="59" customWidth="1"/>
    <col min="7939" max="7951" width="5.140625" style="59" customWidth="1"/>
    <col min="7952" max="7952" width="8.140625" style="59" customWidth="1"/>
    <col min="7953" max="7953" width="5.140625" style="59" customWidth="1"/>
    <col min="7954" max="7954" width="8.140625" style="59" customWidth="1"/>
    <col min="7955" max="7955" width="5.140625" style="59" customWidth="1"/>
    <col min="7956" max="7956" width="8.140625" style="59" customWidth="1"/>
    <col min="7957" max="7957" width="5.140625" style="59" customWidth="1"/>
    <col min="7958" max="7958" width="8.140625" style="59" customWidth="1"/>
    <col min="7959" max="7959" width="5.140625" style="59" customWidth="1"/>
    <col min="7960" max="7960" width="8.140625" style="59" customWidth="1"/>
    <col min="7961" max="7971" width="0" style="59" hidden="1" customWidth="1"/>
    <col min="7972" max="8192" width="9.140625" style="59"/>
    <col min="8193" max="8193" width="4.42578125" style="59" customWidth="1"/>
    <col min="8194" max="8194" width="23.140625" style="59" customWidth="1"/>
    <col min="8195" max="8207" width="5.140625" style="59" customWidth="1"/>
    <col min="8208" max="8208" width="8.140625" style="59" customWidth="1"/>
    <col min="8209" max="8209" width="5.140625" style="59" customWidth="1"/>
    <col min="8210" max="8210" width="8.140625" style="59" customWidth="1"/>
    <col min="8211" max="8211" width="5.140625" style="59" customWidth="1"/>
    <col min="8212" max="8212" width="8.140625" style="59" customWidth="1"/>
    <col min="8213" max="8213" width="5.140625" style="59" customWidth="1"/>
    <col min="8214" max="8214" width="8.140625" style="59" customWidth="1"/>
    <col min="8215" max="8215" width="5.140625" style="59" customWidth="1"/>
    <col min="8216" max="8216" width="8.140625" style="59" customWidth="1"/>
    <col min="8217" max="8227" width="0" style="59" hidden="1" customWidth="1"/>
    <col min="8228" max="8448" width="9.140625" style="59"/>
    <col min="8449" max="8449" width="4.42578125" style="59" customWidth="1"/>
    <col min="8450" max="8450" width="23.140625" style="59" customWidth="1"/>
    <col min="8451" max="8463" width="5.140625" style="59" customWidth="1"/>
    <col min="8464" max="8464" width="8.140625" style="59" customWidth="1"/>
    <col min="8465" max="8465" width="5.140625" style="59" customWidth="1"/>
    <col min="8466" max="8466" width="8.140625" style="59" customWidth="1"/>
    <col min="8467" max="8467" width="5.140625" style="59" customWidth="1"/>
    <col min="8468" max="8468" width="8.140625" style="59" customWidth="1"/>
    <col min="8469" max="8469" width="5.140625" style="59" customWidth="1"/>
    <col min="8470" max="8470" width="8.140625" style="59" customWidth="1"/>
    <col min="8471" max="8471" width="5.140625" style="59" customWidth="1"/>
    <col min="8472" max="8472" width="8.140625" style="59" customWidth="1"/>
    <col min="8473" max="8483" width="0" style="59" hidden="1" customWidth="1"/>
    <col min="8484" max="8704" width="9.140625" style="59"/>
    <col min="8705" max="8705" width="4.42578125" style="59" customWidth="1"/>
    <col min="8706" max="8706" width="23.140625" style="59" customWidth="1"/>
    <col min="8707" max="8719" width="5.140625" style="59" customWidth="1"/>
    <col min="8720" max="8720" width="8.140625" style="59" customWidth="1"/>
    <col min="8721" max="8721" width="5.140625" style="59" customWidth="1"/>
    <col min="8722" max="8722" width="8.140625" style="59" customWidth="1"/>
    <col min="8723" max="8723" width="5.140625" style="59" customWidth="1"/>
    <col min="8724" max="8724" width="8.140625" style="59" customWidth="1"/>
    <col min="8725" max="8725" width="5.140625" style="59" customWidth="1"/>
    <col min="8726" max="8726" width="8.140625" style="59" customWidth="1"/>
    <col min="8727" max="8727" width="5.140625" style="59" customWidth="1"/>
    <col min="8728" max="8728" width="8.140625" style="59" customWidth="1"/>
    <col min="8729" max="8739" width="0" style="59" hidden="1" customWidth="1"/>
    <col min="8740" max="8960" width="9.140625" style="59"/>
    <col min="8961" max="8961" width="4.42578125" style="59" customWidth="1"/>
    <col min="8962" max="8962" width="23.140625" style="59" customWidth="1"/>
    <col min="8963" max="8975" width="5.140625" style="59" customWidth="1"/>
    <col min="8976" max="8976" width="8.140625" style="59" customWidth="1"/>
    <col min="8977" max="8977" width="5.140625" style="59" customWidth="1"/>
    <col min="8978" max="8978" width="8.140625" style="59" customWidth="1"/>
    <col min="8979" max="8979" width="5.140625" style="59" customWidth="1"/>
    <col min="8980" max="8980" width="8.140625" style="59" customWidth="1"/>
    <col min="8981" max="8981" width="5.140625" style="59" customWidth="1"/>
    <col min="8982" max="8982" width="8.140625" style="59" customWidth="1"/>
    <col min="8983" max="8983" width="5.140625" style="59" customWidth="1"/>
    <col min="8984" max="8984" width="8.140625" style="59" customWidth="1"/>
    <col min="8985" max="8995" width="0" style="59" hidden="1" customWidth="1"/>
    <col min="8996" max="9216" width="9.140625" style="59"/>
    <col min="9217" max="9217" width="4.42578125" style="59" customWidth="1"/>
    <col min="9218" max="9218" width="23.140625" style="59" customWidth="1"/>
    <col min="9219" max="9231" width="5.140625" style="59" customWidth="1"/>
    <col min="9232" max="9232" width="8.140625" style="59" customWidth="1"/>
    <col min="9233" max="9233" width="5.140625" style="59" customWidth="1"/>
    <col min="9234" max="9234" width="8.140625" style="59" customWidth="1"/>
    <col min="9235" max="9235" width="5.140625" style="59" customWidth="1"/>
    <col min="9236" max="9236" width="8.140625" style="59" customWidth="1"/>
    <col min="9237" max="9237" width="5.140625" style="59" customWidth="1"/>
    <col min="9238" max="9238" width="8.140625" style="59" customWidth="1"/>
    <col min="9239" max="9239" width="5.140625" style="59" customWidth="1"/>
    <col min="9240" max="9240" width="8.140625" style="59" customWidth="1"/>
    <col min="9241" max="9251" width="0" style="59" hidden="1" customWidth="1"/>
    <col min="9252" max="9472" width="9.140625" style="59"/>
    <col min="9473" max="9473" width="4.42578125" style="59" customWidth="1"/>
    <col min="9474" max="9474" width="23.140625" style="59" customWidth="1"/>
    <col min="9475" max="9487" width="5.140625" style="59" customWidth="1"/>
    <col min="9488" max="9488" width="8.140625" style="59" customWidth="1"/>
    <col min="9489" max="9489" width="5.140625" style="59" customWidth="1"/>
    <col min="9490" max="9490" width="8.140625" style="59" customWidth="1"/>
    <col min="9491" max="9491" width="5.140625" style="59" customWidth="1"/>
    <col min="9492" max="9492" width="8.140625" style="59" customWidth="1"/>
    <col min="9493" max="9493" width="5.140625" style="59" customWidth="1"/>
    <col min="9494" max="9494" width="8.140625" style="59" customWidth="1"/>
    <col min="9495" max="9495" width="5.140625" style="59" customWidth="1"/>
    <col min="9496" max="9496" width="8.140625" style="59" customWidth="1"/>
    <col min="9497" max="9507" width="0" style="59" hidden="1" customWidth="1"/>
    <col min="9508" max="9728" width="9.140625" style="59"/>
    <col min="9729" max="9729" width="4.42578125" style="59" customWidth="1"/>
    <col min="9730" max="9730" width="23.140625" style="59" customWidth="1"/>
    <col min="9731" max="9743" width="5.140625" style="59" customWidth="1"/>
    <col min="9744" max="9744" width="8.140625" style="59" customWidth="1"/>
    <col min="9745" max="9745" width="5.140625" style="59" customWidth="1"/>
    <col min="9746" max="9746" width="8.140625" style="59" customWidth="1"/>
    <col min="9747" max="9747" width="5.140625" style="59" customWidth="1"/>
    <col min="9748" max="9748" width="8.140625" style="59" customWidth="1"/>
    <col min="9749" max="9749" width="5.140625" style="59" customWidth="1"/>
    <col min="9750" max="9750" width="8.140625" style="59" customWidth="1"/>
    <col min="9751" max="9751" width="5.140625" style="59" customWidth="1"/>
    <col min="9752" max="9752" width="8.140625" style="59" customWidth="1"/>
    <col min="9753" max="9763" width="0" style="59" hidden="1" customWidth="1"/>
    <col min="9764" max="9984" width="9.140625" style="59"/>
    <col min="9985" max="9985" width="4.42578125" style="59" customWidth="1"/>
    <col min="9986" max="9986" width="23.140625" style="59" customWidth="1"/>
    <col min="9987" max="9999" width="5.140625" style="59" customWidth="1"/>
    <col min="10000" max="10000" width="8.140625" style="59" customWidth="1"/>
    <col min="10001" max="10001" width="5.140625" style="59" customWidth="1"/>
    <col min="10002" max="10002" width="8.140625" style="59" customWidth="1"/>
    <col min="10003" max="10003" width="5.140625" style="59" customWidth="1"/>
    <col min="10004" max="10004" width="8.140625" style="59" customWidth="1"/>
    <col min="10005" max="10005" width="5.140625" style="59" customWidth="1"/>
    <col min="10006" max="10006" width="8.140625" style="59" customWidth="1"/>
    <col min="10007" max="10007" width="5.140625" style="59" customWidth="1"/>
    <col min="10008" max="10008" width="8.140625" style="59" customWidth="1"/>
    <col min="10009" max="10019" width="0" style="59" hidden="1" customWidth="1"/>
    <col min="10020" max="10240" width="9.140625" style="59"/>
    <col min="10241" max="10241" width="4.42578125" style="59" customWidth="1"/>
    <col min="10242" max="10242" width="23.140625" style="59" customWidth="1"/>
    <col min="10243" max="10255" width="5.140625" style="59" customWidth="1"/>
    <col min="10256" max="10256" width="8.140625" style="59" customWidth="1"/>
    <col min="10257" max="10257" width="5.140625" style="59" customWidth="1"/>
    <col min="10258" max="10258" width="8.140625" style="59" customWidth="1"/>
    <col min="10259" max="10259" width="5.140625" style="59" customWidth="1"/>
    <col min="10260" max="10260" width="8.140625" style="59" customWidth="1"/>
    <col min="10261" max="10261" width="5.140625" style="59" customWidth="1"/>
    <col min="10262" max="10262" width="8.140625" style="59" customWidth="1"/>
    <col min="10263" max="10263" width="5.140625" style="59" customWidth="1"/>
    <col min="10264" max="10264" width="8.140625" style="59" customWidth="1"/>
    <col min="10265" max="10275" width="0" style="59" hidden="1" customWidth="1"/>
    <col min="10276" max="10496" width="9.140625" style="59"/>
    <col min="10497" max="10497" width="4.42578125" style="59" customWidth="1"/>
    <col min="10498" max="10498" width="23.140625" style="59" customWidth="1"/>
    <col min="10499" max="10511" width="5.140625" style="59" customWidth="1"/>
    <col min="10512" max="10512" width="8.140625" style="59" customWidth="1"/>
    <col min="10513" max="10513" width="5.140625" style="59" customWidth="1"/>
    <col min="10514" max="10514" width="8.140625" style="59" customWidth="1"/>
    <col min="10515" max="10515" width="5.140625" style="59" customWidth="1"/>
    <col min="10516" max="10516" width="8.140625" style="59" customWidth="1"/>
    <col min="10517" max="10517" width="5.140625" style="59" customWidth="1"/>
    <col min="10518" max="10518" width="8.140625" style="59" customWidth="1"/>
    <col min="10519" max="10519" width="5.140625" style="59" customWidth="1"/>
    <col min="10520" max="10520" width="8.140625" style="59" customWidth="1"/>
    <col min="10521" max="10531" width="0" style="59" hidden="1" customWidth="1"/>
    <col min="10532" max="10752" width="9.140625" style="59"/>
    <col min="10753" max="10753" width="4.42578125" style="59" customWidth="1"/>
    <col min="10754" max="10754" width="23.140625" style="59" customWidth="1"/>
    <col min="10755" max="10767" width="5.140625" style="59" customWidth="1"/>
    <col min="10768" max="10768" width="8.140625" style="59" customWidth="1"/>
    <col min="10769" max="10769" width="5.140625" style="59" customWidth="1"/>
    <col min="10770" max="10770" width="8.140625" style="59" customWidth="1"/>
    <col min="10771" max="10771" width="5.140625" style="59" customWidth="1"/>
    <col min="10772" max="10772" width="8.140625" style="59" customWidth="1"/>
    <col min="10773" max="10773" width="5.140625" style="59" customWidth="1"/>
    <col min="10774" max="10774" width="8.140625" style="59" customWidth="1"/>
    <col min="10775" max="10775" width="5.140625" style="59" customWidth="1"/>
    <col min="10776" max="10776" width="8.140625" style="59" customWidth="1"/>
    <col min="10777" max="10787" width="0" style="59" hidden="1" customWidth="1"/>
    <col min="10788" max="11008" width="9.140625" style="59"/>
    <col min="11009" max="11009" width="4.42578125" style="59" customWidth="1"/>
    <col min="11010" max="11010" width="23.140625" style="59" customWidth="1"/>
    <col min="11011" max="11023" width="5.140625" style="59" customWidth="1"/>
    <col min="11024" max="11024" width="8.140625" style="59" customWidth="1"/>
    <col min="11025" max="11025" width="5.140625" style="59" customWidth="1"/>
    <col min="11026" max="11026" width="8.140625" style="59" customWidth="1"/>
    <col min="11027" max="11027" width="5.140625" style="59" customWidth="1"/>
    <col min="11028" max="11028" width="8.140625" style="59" customWidth="1"/>
    <col min="11029" max="11029" width="5.140625" style="59" customWidth="1"/>
    <col min="11030" max="11030" width="8.140625" style="59" customWidth="1"/>
    <col min="11031" max="11031" width="5.140625" style="59" customWidth="1"/>
    <col min="11032" max="11032" width="8.140625" style="59" customWidth="1"/>
    <col min="11033" max="11043" width="0" style="59" hidden="1" customWidth="1"/>
    <col min="11044" max="11264" width="9.140625" style="59"/>
    <col min="11265" max="11265" width="4.42578125" style="59" customWidth="1"/>
    <col min="11266" max="11266" width="23.140625" style="59" customWidth="1"/>
    <col min="11267" max="11279" width="5.140625" style="59" customWidth="1"/>
    <col min="11280" max="11280" width="8.140625" style="59" customWidth="1"/>
    <col min="11281" max="11281" width="5.140625" style="59" customWidth="1"/>
    <col min="11282" max="11282" width="8.140625" style="59" customWidth="1"/>
    <col min="11283" max="11283" width="5.140625" style="59" customWidth="1"/>
    <col min="11284" max="11284" width="8.140625" style="59" customWidth="1"/>
    <col min="11285" max="11285" width="5.140625" style="59" customWidth="1"/>
    <col min="11286" max="11286" width="8.140625" style="59" customWidth="1"/>
    <col min="11287" max="11287" width="5.140625" style="59" customWidth="1"/>
    <col min="11288" max="11288" width="8.140625" style="59" customWidth="1"/>
    <col min="11289" max="11299" width="0" style="59" hidden="1" customWidth="1"/>
    <col min="11300" max="11520" width="9.140625" style="59"/>
    <col min="11521" max="11521" width="4.42578125" style="59" customWidth="1"/>
    <col min="11522" max="11522" width="23.140625" style="59" customWidth="1"/>
    <col min="11523" max="11535" width="5.140625" style="59" customWidth="1"/>
    <col min="11536" max="11536" width="8.140625" style="59" customWidth="1"/>
    <col min="11537" max="11537" width="5.140625" style="59" customWidth="1"/>
    <col min="11538" max="11538" width="8.140625" style="59" customWidth="1"/>
    <col min="11539" max="11539" width="5.140625" style="59" customWidth="1"/>
    <col min="11540" max="11540" width="8.140625" style="59" customWidth="1"/>
    <col min="11541" max="11541" width="5.140625" style="59" customWidth="1"/>
    <col min="11542" max="11542" width="8.140625" style="59" customWidth="1"/>
    <col min="11543" max="11543" width="5.140625" style="59" customWidth="1"/>
    <col min="11544" max="11544" width="8.140625" style="59" customWidth="1"/>
    <col min="11545" max="11555" width="0" style="59" hidden="1" customWidth="1"/>
    <col min="11556" max="11776" width="9.140625" style="59"/>
    <col min="11777" max="11777" width="4.42578125" style="59" customWidth="1"/>
    <col min="11778" max="11778" width="23.140625" style="59" customWidth="1"/>
    <col min="11779" max="11791" width="5.140625" style="59" customWidth="1"/>
    <col min="11792" max="11792" width="8.140625" style="59" customWidth="1"/>
    <col min="11793" max="11793" width="5.140625" style="59" customWidth="1"/>
    <col min="11794" max="11794" width="8.140625" style="59" customWidth="1"/>
    <col min="11795" max="11795" width="5.140625" style="59" customWidth="1"/>
    <col min="11796" max="11796" width="8.140625" style="59" customWidth="1"/>
    <col min="11797" max="11797" width="5.140625" style="59" customWidth="1"/>
    <col min="11798" max="11798" width="8.140625" style="59" customWidth="1"/>
    <col min="11799" max="11799" width="5.140625" style="59" customWidth="1"/>
    <col min="11800" max="11800" width="8.140625" style="59" customWidth="1"/>
    <col min="11801" max="11811" width="0" style="59" hidden="1" customWidth="1"/>
    <col min="11812" max="12032" width="9.140625" style="59"/>
    <col min="12033" max="12033" width="4.42578125" style="59" customWidth="1"/>
    <col min="12034" max="12034" width="23.140625" style="59" customWidth="1"/>
    <col min="12035" max="12047" width="5.140625" style="59" customWidth="1"/>
    <col min="12048" max="12048" width="8.140625" style="59" customWidth="1"/>
    <col min="12049" max="12049" width="5.140625" style="59" customWidth="1"/>
    <col min="12050" max="12050" width="8.140625" style="59" customWidth="1"/>
    <col min="12051" max="12051" width="5.140625" style="59" customWidth="1"/>
    <col min="12052" max="12052" width="8.140625" style="59" customWidth="1"/>
    <col min="12053" max="12053" width="5.140625" style="59" customWidth="1"/>
    <col min="12054" max="12054" width="8.140625" style="59" customWidth="1"/>
    <col min="12055" max="12055" width="5.140625" style="59" customWidth="1"/>
    <col min="12056" max="12056" width="8.140625" style="59" customWidth="1"/>
    <col min="12057" max="12067" width="0" style="59" hidden="1" customWidth="1"/>
    <col min="12068" max="12288" width="9.140625" style="59"/>
    <col min="12289" max="12289" width="4.42578125" style="59" customWidth="1"/>
    <col min="12290" max="12290" width="23.140625" style="59" customWidth="1"/>
    <col min="12291" max="12303" width="5.140625" style="59" customWidth="1"/>
    <col min="12304" max="12304" width="8.140625" style="59" customWidth="1"/>
    <col min="12305" max="12305" width="5.140625" style="59" customWidth="1"/>
    <col min="12306" max="12306" width="8.140625" style="59" customWidth="1"/>
    <col min="12307" max="12307" width="5.140625" style="59" customWidth="1"/>
    <col min="12308" max="12308" width="8.140625" style="59" customWidth="1"/>
    <col min="12309" max="12309" width="5.140625" style="59" customWidth="1"/>
    <col min="12310" max="12310" width="8.140625" style="59" customWidth="1"/>
    <col min="12311" max="12311" width="5.140625" style="59" customWidth="1"/>
    <col min="12312" max="12312" width="8.140625" style="59" customWidth="1"/>
    <col min="12313" max="12323" width="0" style="59" hidden="1" customWidth="1"/>
    <col min="12324" max="12544" width="9.140625" style="59"/>
    <col min="12545" max="12545" width="4.42578125" style="59" customWidth="1"/>
    <col min="12546" max="12546" width="23.140625" style="59" customWidth="1"/>
    <col min="12547" max="12559" width="5.140625" style="59" customWidth="1"/>
    <col min="12560" max="12560" width="8.140625" style="59" customWidth="1"/>
    <col min="12561" max="12561" width="5.140625" style="59" customWidth="1"/>
    <col min="12562" max="12562" width="8.140625" style="59" customWidth="1"/>
    <col min="12563" max="12563" width="5.140625" style="59" customWidth="1"/>
    <col min="12564" max="12564" width="8.140625" style="59" customWidth="1"/>
    <col min="12565" max="12565" width="5.140625" style="59" customWidth="1"/>
    <col min="12566" max="12566" width="8.140625" style="59" customWidth="1"/>
    <col min="12567" max="12567" width="5.140625" style="59" customWidth="1"/>
    <col min="12568" max="12568" width="8.140625" style="59" customWidth="1"/>
    <col min="12569" max="12579" width="0" style="59" hidden="1" customWidth="1"/>
    <col min="12580" max="12800" width="9.140625" style="59"/>
    <col min="12801" max="12801" width="4.42578125" style="59" customWidth="1"/>
    <col min="12802" max="12802" width="23.140625" style="59" customWidth="1"/>
    <col min="12803" max="12815" width="5.140625" style="59" customWidth="1"/>
    <col min="12816" max="12816" width="8.140625" style="59" customWidth="1"/>
    <col min="12817" max="12817" width="5.140625" style="59" customWidth="1"/>
    <col min="12818" max="12818" width="8.140625" style="59" customWidth="1"/>
    <col min="12819" max="12819" width="5.140625" style="59" customWidth="1"/>
    <col min="12820" max="12820" width="8.140625" style="59" customWidth="1"/>
    <col min="12821" max="12821" width="5.140625" style="59" customWidth="1"/>
    <col min="12822" max="12822" width="8.140625" style="59" customWidth="1"/>
    <col min="12823" max="12823" width="5.140625" style="59" customWidth="1"/>
    <col min="12824" max="12824" width="8.140625" style="59" customWidth="1"/>
    <col min="12825" max="12835" width="0" style="59" hidden="1" customWidth="1"/>
    <col min="12836" max="13056" width="9.140625" style="59"/>
    <col min="13057" max="13057" width="4.42578125" style="59" customWidth="1"/>
    <col min="13058" max="13058" width="23.140625" style="59" customWidth="1"/>
    <col min="13059" max="13071" width="5.140625" style="59" customWidth="1"/>
    <col min="13072" max="13072" width="8.140625" style="59" customWidth="1"/>
    <col min="13073" max="13073" width="5.140625" style="59" customWidth="1"/>
    <col min="13074" max="13074" width="8.140625" style="59" customWidth="1"/>
    <col min="13075" max="13075" width="5.140625" style="59" customWidth="1"/>
    <col min="13076" max="13076" width="8.140625" style="59" customWidth="1"/>
    <col min="13077" max="13077" width="5.140625" style="59" customWidth="1"/>
    <col min="13078" max="13078" width="8.140625" style="59" customWidth="1"/>
    <col min="13079" max="13079" width="5.140625" style="59" customWidth="1"/>
    <col min="13080" max="13080" width="8.140625" style="59" customWidth="1"/>
    <col min="13081" max="13091" width="0" style="59" hidden="1" customWidth="1"/>
    <col min="13092" max="13312" width="9.140625" style="59"/>
    <col min="13313" max="13313" width="4.42578125" style="59" customWidth="1"/>
    <col min="13314" max="13314" width="23.140625" style="59" customWidth="1"/>
    <col min="13315" max="13327" width="5.140625" style="59" customWidth="1"/>
    <col min="13328" max="13328" width="8.140625" style="59" customWidth="1"/>
    <col min="13329" max="13329" width="5.140625" style="59" customWidth="1"/>
    <col min="13330" max="13330" width="8.140625" style="59" customWidth="1"/>
    <col min="13331" max="13331" width="5.140625" style="59" customWidth="1"/>
    <col min="13332" max="13332" width="8.140625" style="59" customWidth="1"/>
    <col min="13333" max="13333" width="5.140625" style="59" customWidth="1"/>
    <col min="13334" max="13334" width="8.140625" style="59" customWidth="1"/>
    <col min="13335" max="13335" width="5.140625" style="59" customWidth="1"/>
    <col min="13336" max="13336" width="8.140625" style="59" customWidth="1"/>
    <col min="13337" max="13347" width="0" style="59" hidden="1" customWidth="1"/>
    <col min="13348" max="13568" width="9.140625" style="59"/>
    <col min="13569" max="13569" width="4.42578125" style="59" customWidth="1"/>
    <col min="13570" max="13570" width="23.140625" style="59" customWidth="1"/>
    <col min="13571" max="13583" width="5.140625" style="59" customWidth="1"/>
    <col min="13584" max="13584" width="8.140625" style="59" customWidth="1"/>
    <col min="13585" max="13585" width="5.140625" style="59" customWidth="1"/>
    <col min="13586" max="13586" width="8.140625" style="59" customWidth="1"/>
    <col min="13587" max="13587" width="5.140625" style="59" customWidth="1"/>
    <col min="13588" max="13588" width="8.140625" style="59" customWidth="1"/>
    <col min="13589" max="13589" width="5.140625" style="59" customWidth="1"/>
    <col min="13590" max="13590" width="8.140625" style="59" customWidth="1"/>
    <col min="13591" max="13591" width="5.140625" style="59" customWidth="1"/>
    <col min="13592" max="13592" width="8.140625" style="59" customWidth="1"/>
    <col min="13593" max="13603" width="0" style="59" hidden="1" customWidth="1"/>
    <col min="13604" max="13824" width="9.140625" style="59"/>
    <col min="13825" max="13825" width="4.42578125" style="59" customWidth="1"/>
    <col min="13826" max="13826" width="23.140625" style="59" customWidth="1"/>
    <col min="13827" max="13839" width="5.140625" style="59" customWidth="1"/>
    <col min="13840" max="13840" width="8.140625" style="59" customWidth="1"/>
    <col min="13841" max="13841" width="5.140625" style="59" customWidth="1"/>
    <col min="13842" max="13842" width="8.140625" style="59" customWidth="1"/>
    <col min="13843" max="13843" width="5.140625" style="59" customWidth="1"/>
    <col min="13844" max="13844" width="8.140625" style="59" customWidth="1"/>
    <col min="13845" max="13845" width="5.140625" style="59" customWidth="1"/>
    <col min="13846" max="13846" width="8.140625" style="59" customWidth="1"/>
    <col min="13847" max="13847" width="5.140625" style="59" customWidth="1"/>
    <col min="13848" max="13848" width="8.140625" style="59" customWidth="1"/>
    <col min="13849" max="13859" width="0" style="59" hidden="1" customWidth="1"/>
    <col min="13860" max="14080" width="9.140625" style="59"/>
    <col min="14081" max="14081" width="4.42578125" style="59" customWidth="1"/>
    <col min="14082" max="14082" width="23.140625" style="59" customWidth="1"/>
    <col min="14083" max="14095" width="5.140625" style="59" customWidth="1"/>
    <col min="14096" max="14096" width="8.140625" style="59" customWidth="1"/>
    <col min="14097" max="14097" width="5.140625" style="59" customWidth="1"/>
    <col min="14098" max="14098" width="8.140625" style="59" customWidth="1"/>
    <col min="14099" max="14099" width="5.140625" style="59" customWidth="1"/>
    <col min="14100" max="14100" width="8.140625" style="59" customWidth="1"/>
    <col min="14101" max="14101" width="5.140625" style="59" customWidth="1"/>
    <col min="14102" max="14102" width="8.140625" style="59" customWidth="1"/>
    <col min="14103" max="14103" width="5.140625" style="59" customWidth="1"/>
    <col min="14104" max="14104" width="8.140625" style="59" customWidth="1"/>
    <col min="14105" max="14115" width="0" style="59" hidden="1" customWidth="1"/>
    <col min="14116" max="14336" width="9.140625" style="59"/>
    <col min="14337" max="14337" width="4.42578125" style="59" customWidth="1"/>
    <col min="14338" max="14338" width="23.140625" style="59" customWidth="1"/>
    <col min="14339" max="14351" width="5.140625" style="59" customWidth="1"/>
    <col min="14352" max="14352" width="8.140625" style="59" customWidth="1"/>
    <col min="14353" max="14353" width="5.140625" style="59" customWidth="1"/>
    <col min="14354" max="14354" width="8.140625" style="59" customWidth="1"/>
    <col min="14355" max="14355" width="5.140625" style="59" customWidth="1"/>
    <col min="14356" max="14356" width="8.140625" style="59" customWidth="1"/>
    <col min="14357" max="14357" width="5.140625" style="59" customWidth="1"/>
    <col min="14358" max="14358" width="8.140625" style="59" customWidth="1"/>
    <col min="14359" max="14359" width="5.140625" style="59" customWidth="1"/>
    <col min="14360" max="14360" width="8.140625" style="59" customWidth="1"/>
    <col min="14361" max="14371" width="0" style="59" hidden="1" customWidth="1"/>
    <col min="14372" max="14592" width="9.140625" style="59"/>
    <col min="14593" max="14593" width="4.42578125" style="59" customWidth="1"/>
    <col min="14594" max="14594" width="23.140625" style="59" customWidth="1"/>
    <col min="14595" max="14607" width="5.140625" style="59" customWidth="1"/>
    <col min="14608" max="14608" width="8.140625" style="59" customWidth="1"/>
    <col min="14609" max="14609" width="5.140625" style="59" customWidth="1"/>
    <col min="14610" max="14610" width="8.140625" style="59" customWidth="1"/>
    <col min="14611" max="14611" width="5.140625" style="59" customWidth="1"/>
    <col min="14612" max="14612" width="8.140625" style="59" customWidth="1"/>
    <col min="14613" max="14613" width="5.140625" style="59" customWidth="1"/>
    <col min="14614" max="14614" width="8.140625" style="59" customWidth="1"/>
    <col min="14615" max="14615" width="5.140625" style="59" customWidth="1"/>
    <col min="14616" max="14616" width="8.140625" style="59" customWidth="1"/>
    <col min="14617" max="14627" width="0" style="59" hidden="1" customWidth="1"/>
    <col min="14628" max="14848" width="9.140625" style="59"/>
    <col min="14849" max="14849" width="4.42578125" style="59" customWidth="1"/>
    <col min="14850" max="14850" width="23.140625" style="59" customWidth="1"/>
    <col min="14851" max="14863" width="5.140625" style="59" customWidth="1"/>
    <col min="14864" max="14864" width="8.140625" style="59" customWidth="1"/>
    <col min="14865" max="14865" width="5.140625" style="59" customWidth="1"/>
    <col min="14866" max="14866" width="8.140625" style="59" customWidth="1"/>
    <col min="14867" max="14867" width="5.140625" style="59" customWidth="1"/>
    <col min="14868" max="14868" width="8.140625" style="59" customWidth="1"/>
    <col min="14869" max="14869" width="5.140625" style="59" customWidth="1"/>
    <col min="14870" max="14870" width="8.140625" style="59" customWidth="1"/>
    <col min="14871" max="14871" width="5.140625" style="59" customWidth="1"/>
    <col min="14872" max="14872" width="8.140625" style="59" customWidth="1"/>
    <col min="14873" max="14883" width="0" style="59" hidden="1" customWidth="1"/>
    <col min="14884" max="15104" width="9.140625" style="59"/>
    <col min="15105" max="15105" width="4.42578125" style="59" customWidth="1"/>
    <col min="15106" max="15106" width="23.140625" style="59" customWidth="1"/>
    <col min="15107" max="15119" width="5.140625" style="59" customWidth="1"/>
    <col min="15120" max="15120" width="8.140625" style="59" customWidth="1"/>
    <col min="15121" max="15121" width="5.140625" style="59" customWidth="1"/>
    <col min="15122" max="15122" width="8.140625" style="59" customWidth="1"/>
    <col min="15123" max="15123" width="5.140625" style="59" customWidth="1"/>
    <col min="15124" max="15124" width="8.140625" style="59" customWidth="1"/>
    <col min="15125" max="15125" width="5.140625" style="59" customWidth="1"/>
    <col min="15126" max="15126" width="8.140625" style="59" customWidth="1"/>
    <col min="15127" max="15127" width="5.140625" style="59" customWidth="1"/>
    <col min="15128" max="15128" width="8.140625" style="59" customWidth="1"/>
    <col min="15129" max="15139" width="0" style="59" hidden="1" customWidth="1"/>
    <col min="15140" max="15360" width="9.140625" style="59"/>
    <col min="15361" max="15361" width="4.42578125" style="59" customWidth="1"/>
    <col min="15362" max="15362" width="23.140625" style="59" customWidth="1"/>
    <col min="15363" max="15375" width="5.140625" style="59" customWidth="1"/>
    <col min="15376" max="15376" width="8.140625" style="59" customWidth="1"/>
    <col min="15377" max="15377" width="5.140625" style="59" customWidth="1"/>
    <col min="15378" max="15378" width="8.140625" style="59" customWidth="1"/>
    <col min="15379" max="15379" width="5.140625" style="59" customWidth="1"/>
    <col min="15380" max="15380" width="8.140625" style="59" customWidth="1"/>
    <col min="15381" max="15381" width="5.140625" style="59" customWidth="1"/>
    <col min="15382" max="15382" width="8.140625" style="59" customWidth="1"/>
    <col min="15383" max="15383" width="5.140625" style="59" customWidth="1"/>
    <col min="15384" max="15384" width="8.140625" style="59" customWidth="1"/>
    <col min="15385" max="15395" width="0" style="59" hidden="1" customWidth="1"/>
    <col min="15396" max="15616" width="9.140625" style="59"/>
    <col min="15617" max="15617" width="4.42578125" style="59" customWidth="1"/>
    <col min="15618" max="15618" width="23.140625" style="59" customWidth="1"/>
    <col min="15619" max="15631" width="5.140625" style="59" customWidth="1"/>
    <col min="15632" max="15632" width="8.140625" style="59" customWidth="1"/>
    <col min="15633" max="15633" width="5.140625" style="59" customWidth="1"/>
    <col min="15634" max="15634" width="8.140625" style="59" customWidth="1"/>
    <col min="15635" max="15635" width="5.140625" style="59" customWidth="1"/>
    <col min="15636" max="15636" width="8.140625" style="59" customWidth="1"/>
    <col min="15637" max="15637" width="5.140625" style="59" customWidth="1"/>
    <col min="15638" max="15638" width="8.140625" style="59" customWidth="1"/>
    <col min="15639" max="15639" width="5.140625" style="59" customWidth="1"/>
    <col min="15640" max="15640" width="8.140625" style="59" customWidth="1"/>
    <col min="15641" max="15651" width="0" style="59" hidden="1" customWidth="1"/>
    <col min="15652" max="15872" width="9.140625" style="59"/>
    <col min="15873" max="15873" width="4.42578125" style="59" customWidth="1"/>
    <col min="15874" max="15874" width="23.140625" style="59" customWidth="1"/>
    <col min="15875" max="15887" width="5.140625" style="59" customWidth="1"/>
    <col min="15888" max="15888" width="8.140625" style="59" customWidth="1"/>
    <col min="15889" max="15889" width="5.140625" style="59" customWidth="1"/>
    <col min="15890" max="15890" width="8.140625" style="59" customWidth="1"/>
    <col min="15891" max="15891" width="5.140625" style="59" customWidth="1"/>
    <col min="15892" max="15892" width="8.140625" style="59" customWidth="1"/>
    <col min="15893" max="15893" width="5.140625" style="59" customWidth="1"/>
    <col min="15894" max="15894" width="8.140625" style="59" customWidth="1"/>
    <col min="15895" max="15895" width="5.140625" style="59" customWidth="1"/>
    <col min="15896" max="15896" width="8.140625" style="59" customWidth="1"/>
    <col min="15897" max="15907" width="0" style="59" hidden="1" customWidth="1"/>
    <col min="15908" max="16128" width="9.140625" style="59"/>
    <col min="16129" max="16129" width="4.42578125" style="59" customWidth="1"/>
    <col min="16130" max="16130" width="23.140625" style="59" customWidth="1"/>
    <col min="16131" max="16143" width="5.140625" style="59" customWidth="1"/>
    <col min="16144" max="16144" width="8.140625" style="59" customWidth="1"/>
    <col min="16145" max="16145" width="5.140625" style="59" customWidth="1"/>
    <col min="16146" max="16146" width="8.140625" style="59" customWidth="1"/>
    <col min="16147" max="16147" width="5.140625" style="59" customWidth="1"/>
    <col min="16148" max="16148" width="8.140625" style="59" customWidth="1"/>
    <col min="16149" max="16149" width="5.140625" style="59" customWidth="1"/>
    <col min="16150" max="16150" width="8.140625" style="59" customWidth="1"/>
    <col min="16151" max="16151" width="5.140625" style="59" customWidth="1"/>
    <col min="16152" max="16152" width="8.140625" style="59" customWidth="1"/>
    <col min="16153" max="16163" width="0" style="59" hidden="1" customWidth="1"/>
    <col min="16164" max="16384" width="9.140625" style="59"/>
  </cols>
  <sheetData>
    <row r="1" spans="1:35" ht="16.5" customHeight="1" x14ac:dyDescent="0.25">
      <c r="A1" s="131" t="s">
        <v>90</v>
      </c>
      <c r="B1" s="131"/>
      <c r="C1" s="132" t="s">
        <v>186</v>
      </c>
      <c r="D1" s="132"/>
      <c r="E1" s="132"/>
      <c r="F1" s="132"/>
      <c r="G1" s="132"/>
      <c r="H1" s="132"/>
      <c r="I1" s="132"/>
      <c r="J1" s="132"/>
      <c r="K1" s="132"/>
      <c r="L1" s="132"/>
      <c r="M1" s="132"/>
      <c r="N1" s="132"/>
      <c r="O1" s="132"/>
      <c r="P1" s="132"/>
      <c r="Q1" s="132"/>
      <c r="R1" s="132"/>
      <c r="S1" s="132"/>
      <c r="T1" s="132"/>
      <c r="U1" s="133" t="s">
        <v>91</v>
      </c>
      <c r="V1" s="133"/>
      <c r="W1" s="133"/>
      <c r="X1" s="133"/>
    </row>
    <row r="2" spans="1:35" ht="16.5" customHeight="1" x14ac:dyDescent="0.25">
      <c r="A2" s="131" t="s">
        <v>92</v>
      </c>
      <c r="B2" s="131"/>
      <c r="C2" s="134" t="s">
        <v>189</v>
      </c>
      <c r="D2" s="134"/>
      <c r="E2" s="134"/>
      <c r="F2" s="134"/>
      <c r="G2" s="134"/>
      <c r="H2" s="134"/>
      <c r="I2" s="134"/>
      <c r="J2" s="134"/>
      <c r="K2" s="134"/>
      <c r="L2" s="134"/>
      <c r="M2" s="134"/>
      <c r="N2" s="134"/>
      <c r="O2" s="134"/>
      <c r="P2" s="134"/>
      <c r="Q2" s="134"/>
      <c r="R2" s="134"/>
      <c r="S2" s="134"/>
      <c r="T2" s="134"/>
      <c r="U2" s="60"/>
      <c r="V2" s="60"/>
      <c r="W2" s="60"/>
      <c r="X2" s="60"/>
    </row>
    <row r="3" spans="1:35" ht="16.5" customHeight="1" x14ac:dyDescent="0.25">
      <c r="A3" s="131" t="s">
        <v>93</v>
      </c>
      <c r="B3" s="131"/>
      <c r="C3" s="135"/>
      <c r="D3" s="135"/>
      <c r="E3" s="135"/>
      <c r="I3" s="61"/>
      <c r="J3" s="61"/>
      <c r="K3" s="61"/>
      <c r="L3" s="61"/>
      <c r="M3" s="61"/>
      <c r="N3" s="61"/>
      <c r="O3" s="61"/>
      <c r="P3" s="61"/>
      <c r="Q3" s="61"/>
      <c r="R3" s="61"/>
      <c r="S3" s="61"/>
      <c r="T3" s="61"/>
      <c r="U3" s="62"/>
      <c r="V3" s="62"/>
      <c r="W3" s="62"/>
      <c r="X3" s="62"/>
    </row>
    <row r="4" spans="1:35" ht="24.75" customHeight="1" x14ac:dyDescent="0.25">
      <c r="A4" s="119" t="s">
        <v>94</v>
      </c>
      <c r="B4" s="119" t="s">
        <v>95</v>
      </c>
      <c r="C4" s="119" t="s">
        <v>96</v>
      </c>
      <c r="D4" s="124" t="s">
        <v>97</v>
      </c>
      <c r="E4" s="123" t="s">
        <v>98</v>
      </c>
      <c r="F4" s="123"/>
      <c r="G4" s="123"/>
      <c r="H4" s="123"/>
      <c r="I4" s="121" t="s">
        <v>99</v>
      </c>
      <c r="J4" s="121"/>
      <c r="K4" s="121"/>
      <c r="L4" s="121"/>
      <c r="M4" s="121"/>
      <c r="N4" s="121"/>
      <c r="O4" s="121"/>
      <c r="P4" s="121"/>
      <c r="Q4" s="120" t="s">
        <v>100</v>
      </c>
      <c r="R4" s="121"/>
      <c r="S4" s="121"/>
      <c r="T4" s="122"/>
      <c r="U4" s="123" t="s">
        <v>101</v>
      </c>
      <c r="V4" s="123"/>
      <c r="W4" s="123" t="s">
        <v>102</v>
      </c>
      <c r="X4" s="123"/>
    </row>
    <row r="5" spans="1:35" ht="29.25" customHeight="1" x14ac:dyDescent="0.25">
      <c r="A5" s="119"/>
      <c r="B5" s="119"/>
      <c r="C5" s="119"/>
      <c r="D5" s="126"/>
      <c r="E5" s="124" t="s">
        <v>103</v>
      </c>
      <c r="F5" s="124" t="s">
        <v>104</v>
      </c>
      <c r="G5" s="124" t="s">
        <v>105</v>
      </c>
      <c r="H5" s="124" t="s">
        <v>106</v>
      </c>
      <c r="I5" s="124" t="s">
        <v>107</v>
      </c>
      <c r="J5" s="124" t="s">
        <v>108</v>
      </c>
      <c r="K5" s="124" t="s">
        <v>109</v>
      </c>
      <c r="L5" s="124" t="s">
        <v>110</v>
      </c>
      <c r="M5" s="127" t="s">
        <v>111</v>
      </c>
      <c r="N5" s="127" t="s">
        <v>112</v>
      </c>
      <c r="O5" s="129" t="s">
        <v>113</v>
      </c>
      <c r="P5" s="130"/>
      <c r="Q5" s="118" t="s">
        <v>114</v>
      </c>
      <c r="R5" s="118"/>
      <c r="S5" s="118" t="s">
        <v>115</v>
      </c>
      <c r="T5" s="118"/>
      <c r="U5" s="119" t="s">
        <v>116</v>
      </c>
      <c r="V5" s="119" t="s">
        <v>117</v>
      </c>
      <c r="W5" s="119" t="s">
        <v>116</v>
      </c>
      <c r="X5" s="119" t="s">
        <v>117</v>
      </c>
    </row>
    <row r="6" spans="1:35" ht="24.75" customHeight="1" x14ac:dyDescent="0.25">
      <c r="A6" s="119"/>
      <c r="B6" s="119"/>
      <c r="C6" s="119"/>
      <c r="D6" s="125"/>
      <c r="E6" s="125"/>
      <c r="F6" s="125"/>
      <c r="G6" s="125"/>
      <c r="H6" s="125"/>
      <c r="I6" s="125"/>
      <c r="J6" s="125"/>
      <c r="K6" s="125"/>
      <c r="L6" s="125"/>
      <c r="M6" s="128"/>
      <c r="N6" s="128"/>
      <c r="O6" s="63" t="s">
        <v>116</v>
      </c>
      <c r="P6" s="63" t="s">
        <v>117</v>
      </c>
      <c r="Q6" s="63" t="s">
        <v>116</v>
      </c>
      <c r="R6" s="63" t="s">
        <v>117</v>
      </c>
      <c r="S6" s="63" t="s">
        <v>116</v>
      </c>
      <c r="T6" s="63" t="s">
        <v>117</v>
      </c>
      <c r="U6" s="119"/>
      <c r="V6" s="119"/>
      <c r="W6" s="119"/>
      <c r="X6" s="119"/>
    </row>
    <row r="7" spans="1:35" ht="13.5" customHeight="1" x14ac:dyDescent="0.25">
      <c r="A7" s="64">
        <v>1</v>
      </c>
      <c r="B7" s="64">
        <v>2</v>
      </c>
      <c r="C7" s="64">
        <v>3</v>
      </c>
      <c r="D7" s="64">
        <v>4</v>
      </c>
      <c r="E7" s="64">
        <v>5</v>
      </c>
      <c r="F7" s="64">
        <v>6</v>
      </c>
      <c r="G7" s="64">
        <v>7</v>
      </c>
      <c r="H7" s="64">
        <v>8</v>
      </c>
      <c r="I7" s="64">
        <v>9</v>
      </c>
      <c r="J7" s="64">
        <v>10</v>
      </c>
      <c r="K7" s="64">
        <v>11</v>
      </c>
      <c r="L7" s="64">
        <v>12</v>
      </c>
      <c r="M7" s="64">
        <v>13</v>
      </c>
      <c r="N7" s="64">
        <v>14</v>
      </c>
      <c r="O7" s="64">
        <v>15</v>
      </c>
      <c r="P7" s="64">
        <v>16</v>
      </c>
      <c r="Q7" s="64">
        <v>17</v>
      </c>
      <c r="R7" s="64">
        <v>18</v>
      </c>
      <c r="S7" s="64">
        <v>19</v>
      </c>
      <c r="T7" s="64">
        <v>20</v>
      </c>
      <c r="U7" s="64">
        <v>21</v>
      </c>
      <c r="V7" s="64">
        <v>22</v>
      </c>
      <c r="W7" s="64">
        <v>23</v>
      </c>
      <c r="X7" s="64">
        <v>24</v>
      </c>
      <c r="Y7" s="64">
        <v>25</v>
      </c>
      <c r="Z7" s="64">
        <v>26</v>
      </c>
      <c r="AA7" s="64">
        <v>27</v>
      </c>
      <c r="AB7" s="64">
        <v>28</v>
      </c>
      <c r="AC7" s="64">
        <v>29</v>
      </c>
      <c r="AD7" s="64">
        <v>30</v>
      </c>
      <c r="AE7" s="64">
        <v>31</v>
      </c>
      <c r="AF7" s="64">
        <v>32</v>
      </c>
      <c r="AG7" s="64">
        <v>33</v>
      </c>
      <c r="AH7" s="64">
        <v>34</v>
      </c>
      <c r="AI7" s="64">
        <v>35</v>
      </c>
    </row>
    <row r="8" spans="1:35" ht="15" customHeight="1" x14ac:dyDescent="0.25">
      <c r="A8" s="65">
        <v>1</v>
      </c>
      <c r="B8" s="65" t="s">
        <v>86</v>
      </c>
      <c r="C8" s="65">
        <v>1</v>
      </c>
      <c r="D8" s="65">
        <v>34</v>
      </c>
      <c r="E8" s="65">
        <v>21</v>
      </c>
      <c r="F8" s="65"/>
      <c r="G8" s="65"/>
      <c r="H8" s="65">
        <v>0.62</v>
      </c>
      <c r="I8" s="65">
        <v>1</v>
      </c>
      <c r="J8" s="65">
        <v>2</v>
      </c>
      <c r="K8" s="65">
        <v>1</v>
      </c>
      <c r="L8" s="65">
        <v>1</v>
      </c>
      <c r="M8" s="65">
        <v>1</v>
      </c>
      <c r="N8" s="65">
        <v>1</v>
      </c>
      <c r="O8" s="65">
        <v>3</v>
      </c>
      <c r="P8" s="65">
        <v>227</v>
      </c>
      <c r="Q8" s="65">
        <v>5</v>
      </c>
      <c r="R8" s="65">
        <v>330</v>
      </c>
      <c r="S8" s="65">
        <v>5</v>
      </c>
      <c r="T8" s="65">
        <v>990</v>
      </c>
      <c r="U8" s="65">
        <v>1</v>
      </c>
      <c r="V8" s="65">
        <v>1700</v>
      </c>
      <c r="W8" s="65">
        <v>1</v>
      </c>
      <c r="X8" s="65">
        <v>1700</v>
      </c>
    </row>
    <row r="9" spans="1:35" ht="15" customHeight="1" x14ac:dyDescent="0.25">
      <c r="A9" s="65">
        <v>2</v>
      </c>
      <c r="B9" s="65" t="s">
        <v>87</v>
      </c>
      <c r="C9" s="65">
        <v>4</v>
      </c>
      <c r="D9" s="65">
        <v>77</v>
      </c>
      <c r="E9" s="65">
        <v>82</v>
      </c>
      <c r="F9" s="65"/>
      <c r="G9" s="65"/>
      <c r="H9" s="65">
        <v>1.06</v>
      </c>
      <c r="I9" s="65">
        <v>4</v>
      </c>
      <c r="J9" s="65">
        <v>5</v>
      </c>
      <c r="K9" s="65">
        <v>4</v>
      </c>
      <c r="L9" s="65">
        <v>4</v>
      </c>
      <c r="M9" s="65">
        <v>4</v>
      </c>
      <c r="N9" s="65">
        <v>3</v>
      </c>
      <c r="O9" s="65">
        <v>10</v>
      </c>
      <c r="P9" s="65">
        <v>909</v>
      </c>
      <c r="Q9" s="65">
        <v>14</v>
      </c>
      <c r="R9" s="65">
        <v>751</v>
      </c>
      <c r="S9" s="65">
        <v>38</v>
      </c>
      <c r="T9" s="65">
        <v>817</v>
      </c>
      <c r="U9" s="65">
        <v>4</v>
      </c>
      <c r="V9" s="65">
        <v>37338</v>
      </c>
      <c r="W9" s="65">
        <v>2</v>
      </c>
      <c r="X9" s="65">
        <v>700</v>
      </c>
    </row>
    <row r="10" spans="1:35" ht="15" customHeight="1" x14ac:dyDescent="0.25">
      <c r="A10" s="65">
        <v>3</v>
      </c>
      <c r="B10" s="65" t="s">
        <v>88</v>
      </c>
      <c r="C10" s="65">
        <v>1</v>
      </c>
      <c r="D10" s="65">
        <v>14</v>
      </c>
      <c r="E10" s="65">
        <v>8</v>
      </c>
      <c r="F10" s="65"/>
      <c r="G10" s="65"/>
      <c r="H10" s="65">
        <v>0.56999999999999995</v>
      </c>
      <c r="I10" s="65">
        <v>1</v>
      </c>
      <c r="J10" s="65">
        <v>1</v>
      </c>
      <c r="K10" s="65">
        <v>1</v>
      </c>
      <c r="L10" s="65">
        <v>1</v>
      </c>
      <c r="M10" s="65">
        <v>1</v>
      </c>
      <c r="N10" s="65">
        <v>1</v>
      </c>
      <c r="O10" s="65">
        <v>3</v>
      </c>
      <c r="P10" s="65">
        <v>168</v>
      </c>
      <c r="Q10" s="65">
        <v>2</v>
      </c>
      <c r="R10" s="65">
        <v>12</v>
      </c>
      <c r="S10" s="65">
        <v>5</v>
      </c>
      <c r="T10" s="65">
        <v>120</v>
      </c>
      <c r="U10" s="65">
        <v>1</v>
      </c>
      <c r="V10" s="65">
        <v>152</v>
      </c>
      <c r="W10" s="65"/>
      <c r="X10" s="65"/>
    </row>
    <row r="11" spans="1:35" ht="15" customHeight="1" x14ac:dyDescent="0.25">
      <c r="A11" s="65">
        <v>4</v>
      </c>
      <c r="B11" s="65" t="s">
        <v>89</v>
      </c>
      <c r="C11" s="65">
        <v>1</v>
      </c>
      <c r="D11" s="65">
        <v>39</v>
      </c>
      <c r="E11" s="65">
        <v>22</v>
      </c>
      <c r="F11" s="65"/>
      <c r="G11" s="65"/>
      <c r="H11" s="65">
        <v>0.56000000000000005</v>
      </c>
      <c r="I11" s="65">
        <v>1</v>
      </c>
      <c r="J11" s="65">
        <v>1</v>
      </c>
      <c r="K11" s="65">
        <v>1</v>
      </c>
      <c r="L11" s="65">
        <v>1</v>
      </c>
      <c r="M11" s="65">
        <v>1</v>
      </c>
      <c r="N11" s="65">
        <v>1</v>
      </c>
      <c r="O11" s="65">
        <v>3</v>
      </c>
      <c r="P11" s="65">
        <v>57</v>
      </c>
      <c r="Q11" s="65">
        <v>2</v>
      </c>
      <c r="R11" s="65">
        <v>16</v>
      </c>
      <c r="S11" s="65">
        <v>6</v>
      </c>
      <c r="T11" s="65">
        <v>16</v>
      </c>
      <c r="U11" s="65">
        <v>1</v>
      </c>
      <c r="V11" s="65">
        <v>2</v>
      </c>
      <c r="W11" s="65"/>
      <c r="X11" s="65"/>
    </row>
    <row r="12" spans="1:35" ht="15" customHeight="1" x14ac:dyDescent="0.25">
      <c r="A12" s="65">
        <v>5</v>
      </c>
      <c r="B12" s="65" t="s">
        <v>118</v>
      </c>
      <c r="C12" s="65">
        <v>1</v>
      </c>
      <c r="D12" s="65">
        <v>40</v>
      </c>
      <c r="E12" s="65">
        <v>21</v>
      </c>
      <c r="F12" s="65"/>
      <c r="G12" s="65"/>
      <c r="H12" s="65">
        <v>0.53</v>
      </c>
      <c r="I12" s="65">
        <v>1</v>
      </c>
      <c r="J12" s="65">
        <v>1</v>
      </c>
      <c r="K12" s="65">
        <v>1</v>
      </c>
      <c r="L12" s="65">
        <v>1</v>
      </c>
      <c r="M12" s="65">
        <v>1</v>
      </c>
      <c r="N12" s="65">
        <v>1</v>
      </c>
      <c r="O12" s="65">
        <v>2</v>
      </c>
      <c r="P12" s="65">
        <v>127</v>
      </c>
      <c r="Q12" s="65">
        <v>6</v>
      </c>
      <c r="R12" s="65">
        <v>35</v>
      </c>
      <c r="S12" s="65">
        <v>6</v>
      </c>
      <c r="T12" s="65">
        <v>185</v>
      </c>
      <c r="U12" s="65">
        <v>1</v>
      </c>
      <c r="V12" s="65">
        <v>1400</v>
      </c>
      <c r="W12" s="65"/>
      <c r="X12" s="65"/>
    </row>
    <row r="13" spans="1:35" ht="15" customHeight="1" x14ac:dyDescent="0.25">
      <c r="A13" s="65">
        <v>6</v>
      </c>
      <c r="B13" s="65" t="s">
        <v>119</v>
      </c>
      <c r="C13" s="65">
        <v>1</v>
      </c>
      <c r="D13" s="65">
        <v>38</v>
      </c>
      <c r="E13" s="65">
        <v>29</v>
      </c>
      <c r="F13" s="65"/>
      <c r="G13" s="65"/>
      <c r="H13" s="65">
        <v>0.76</v>
      </c>
      <c r="I13" s="65">
        <v>1</v>
      </c>
      <c r="J13" s="65">
        <v>3</v>
      </c>
      <c r="K13" s="65">
        <v>2</v>
      </c>
      <c r="L13" s="65">
        <v>1</v>
      </c>
      <c r="M13" s="65">
        <v>1</v>
      </c>
      <c r="N13" s="65">
        <v>2</v>
      </c>
      <c r="O13" s="65">
        <v>3</v>
      </c>
      <c r="P13" s="65">
        <v>252</v>
      </c>
      <c r="Q13" s="65">
        <v>10</v>
      </c>
      <c r="R13" s="65">
        <v>20</v>
      </c>
      <c r="S13" s="65">
        <v>10</v>
      </c>
      <c r="T13" s="65">
        <v>500</v>
      </c>
      <c r="U13" s="65">
        <v>1</v>
      </c>
      <c r="V13" s="65">
        <v>420</v>
      </c>
      <c r="W13" s="65">
        <v>1</v>
      </c>
      <c r="X13" s="65">
        <v>112</v>
      </c>
    </row>
    <row r="14" spans="1:35" ht="15" customHeight="1" x14ac:dyDescent="0.25">
      <c r="A14" s="65">
        <v>7</v>
      </c>
      <c r="B14" s="65" t="s">
        <v>120</v>
      </c>
      <c r="C14" s="65">
        <v>1</v>
      </c>
      <c r="D14" s="65">
        <v>40</v>
      </c>
      <c r="E14" s="65">
        <v>46</v>
      </c>
      <c r="F14" s="65"/>
      <c r="G14" s="65"/>
      <c r="H14" s="65">
        <v>1.1499999999999999</v>
      </c>
      <c r="I14" s="65">
        <v>1</v>
      </c>
      <c r="J14" s="65">
        <v>2</v>
      </c>
      <c r="K14" s="65">
        <v>2</v>
      </c>
      <c r="L14" s="65">
        <v>1</v>
      </c>
      <c r="M14" s="65">
        <v>1</v>
      </c>
      <c r="N14" s="65">
        <v>1</v>
      </c>
      <c r="O14" s="65">
        <v>3</v>
      </c>
      <c r="P14" s="65">
        <v>384</v>
      </c>
      <c r="Q14" s="65">
        <v>7</v>
      </c>
      <c r="R14" s="65">
        <v>56</v>
      </c>
      <c r="S14" s="65">
        <v>7</v>
      </c>
      <c r="T14" s="65">
        <v>249</v>
      </c>
      <c r="U14" s="65">
        <v>2</v>
      </c>
      <c r="V14" s="65">
        <v>3472</v>
      </c>
      <c r="W14" s="65">
        <v>2</v>
      </c>
      <c r="X14" s="65">
        <v>3472</v>
      </c>
    </row>
    <row r="15" spans="1:35" ht="15" customHeight="1" x14ac:dyDescent="0.25">
      <c r="A15" s="66"/>
      <c r="B15" s="66" t="s">
        <v>121</v>
      </c>
      <c r="C15" s="66">
        <v>10</v>
      </c>
      <c r="D15" s="66">
        <v>282</v>
      </c>
      <c r="E15" s="66">
        <v>229</v>
      </c>
      <c r="F15" s="66"/>
      <c r="G15" s="66"/>
      <c r="H15" s="66">
        <v>0.81</v>
      </c>
      <c r="I15" s="66">
        <v>10</v>
      </c>
      <c r="J15" s="66">
        <v>15</v>
      </c>
      <c r="K15" s="66">
        <v>12</v>
      </c>
      <c r="L15" s="66">
        <v>10</v>
      </c>
      <c r="M15" s="66">
        <v>10</v>
      </c>
      <c r="N15" s="66">
        <v>10</v>
      </c>
      <c r="O15" s="66">
        <v>27</v>
      </c>
      <c r="P15" s="66">
        <v>2124</v>
      </c>
      <c r="Q15" s="66">
        <v>46</v>
      </c>
      <c r="R15" s="66">
        <v>1220</v>
      </c>
      <c r="S15" s="66">
        <v>77</v>
      </c>
      <c r="T15" s="66">
        <v>2877</v>
      </c>
      <c r="U15" s="66">
        <v>11</v>
      </c>
      <c r="V15" s="66">
        <v>44484</v>
      </c>
      <c r="W15" s="66">
        <v>6</v>
      </c>
      <c r="X15" s="66">
        <v>5984</v>
      </c>
    </row>
    <row r="16" spans="1:35" ht="15" customHeight="1" x14ac:dyDescent="0.25"/>
    <row r="17" spans="1:23" ht="15" customHeight="1" x14ac:dyDescent="0.25">
      <c r="A17" s="67"/>
      <c r="B17" s="67"/>
      <c r="C17" s="116" t="s">
        <v>122</v>
      </c>
      <c r="D17" s="116"/>
      <c r="E17" s="116"/>
      <c r="F17" s="116"/>
      <c r="G17" s="116"/>
      <c r="H17" s="67"/>
      <c r="I17" s="59"/>
      <c r="J17" s="59"/>
      <c r="K17" s="59"/>
      <c r="L17" s="59"/>
      <c r="M17" s="59"/>
      <c r="N17" s="59"/>
      <c r="O17" s="59"/>
      <c r="P17" s="117" t="s">
        <v>123</v>
      </c>
      <c r="Q17" s="117"/>
      <c r="R17" s="117"/>
      <c r="S17" s="117"/>
      <c r="T17" s="117"/>
      <c r="U17" s="117"/>
      <c r="V17" s="117"/>
      <c r="W17" s="117"/>
    </row>
    <row r="18" spans="1:23" ht="15" customHeight="1" x14ac:dyDescent="0.25">
      <c r="A18" s="59"/>
      <c r="B18" s="59"/>
      <c r="C18" s="117" t="s">
        <v>124</v>
      </c>
      <c r="D18" s="117"/>
      <c r="E18" s="117"/>
      <c r="F18" s="117"/>
      <c r="G18" s="117"/>
      <c r="H18" s="59"/>
      <c r="I18" s="59"/>
      <c r="J18" s="59"/>
      <c r="K18" s="59"/>
      <c r="L18" s="59"/>
      <c r="M18" s="67"/>
      <c r="N18" s="67"/>
      <c r="O18" s="67"/>
      <c r="P18" s="116" t="s">
        <v>125</v>
      </c>
      <c r="Q18" s="116"/>
      <c r="R18" s="116"/>
      <c r="S18" s="116"/>
      <c r="T18" s="116"/>
      <c r="U18" s="116"/>
      <c r="V18" s="117"/>
      <c r="W18" s="117"/>
    </row>
    <row r="19" spans="1:23" ht="15" customHeight="1" x14ac:dyDescent="0.25">
      <c r="A19" s="59"/>
      <c r="B19" s="59"/>
      <c r="C19" s="59"/>
      <c r="D19" s="59"/>
      <c r="E19" s="59"/>
      <c r="F19" s="59"/>
      <c r="G19" s="59"/>
      <c r="H19" s="59"/>
      <c r="I19" s="59"/>
      <c r="J19" s="59"/>
      <c r="K19" s="59"/>
      <c r="L19" s="59"/>
      <c r="M19" s="59"/>
      <c r="N19" s="59"/>
      <c r="O19" s="59"/>
      <c r="P19" s="59"/>
      <c r="Q19" s="117"/>
      <c r="R19" s="117"/>
      <c r="S19" s="117"/>
      <c r="T19" s="117"/>
      <c r="U19" s="117"/>
      <c r="V19" s="117"/>
      <c r="W19" s="117"/>
    </row>
    <row r="20" spans="1:23" ht="15" customHeight="1" x14ac:dyDescent="0.25">
      <c r="P20" s="117" t="s">
        <v>126</v>
      </c>
      <c r="Q20" s="117"/>
      <c r="R20" s="117"/>
      <c r="S20" s="117"/>
      <c r="T20" s="117"/>
      <c r="U20" s="117"/>
      <c r="V20" s="117"/>
      <c r="W20" s="117"/>
    </row>
    <row r="21" spans="1:23" ht="15" customHeight="1" x14ac:dyDescent="0.25"/>
    <row r="22" spans="1:23" ht="15" customHeight="1" x14ac:dyDescent="0.25"/>
    <row r="23" spans="1:23" ht="15" customHeight="1" x14ac:dyDescent="0.25"/>
    <row r="24" spans="1:23" ht="15" customHeight="1" x14ac:dyDescent="0.25"/>
    <row r="25" spans="1:23" ht="15" customHeight="1" x14ac:dyDescent="0.25"/>
    <row r="26" spans="1:23" ht="15" customHeight="1" x14ac:dyDescent="0.25"/>
    <row r="27" spans="1:23" ht="15" customHeight="1" x14ac:dyDescent="0.25"/>
    <row r="28" spans="1:23" ht="15" customHeight="1" x14ac:dyDescent="0.25"/>
    <row r="29" spans="1:23" ht="15" customHeight="1" x14ac:dyDescent="0.25"/>
    <row r="30" spans="1:23" ht="15" customHeight="1" x14ac:dyDescent="0.25"/>
    <row r="31" spans="1:23" ht="15" customHeight="1" x14ac:dyDescent="0.25"/>
    <row r="32" spans="1: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spans="17:24" ht="15" customHeight="1" x14ac:dyDescent="0.25"/>
    <row r="114" spans="17:24" ht="15" customHeight="1" x14ac:dyDescent="0.25"/>
    <row r="115" spans="17:24" ht="15" customHeight="1" x14ac:dyDescent="0.25"/>
    <row r="116" spans="17:24" ht="15" customHeight="1" x14ac:dyDescent="0.25"/>
    <row r="117" spans="17:24" ht="15" customHeight="1" x14ac:dyDescent="0.25"/>
    <row r="118" spans="17:24" ht="15" customHeight="1" x14ac:dyDescent="0.25"/>
    <row r="119" spans="17:24" ht="15" customHeight="1" x14ac:dyDescent="0.25"/>
    <row r="120" spans="17:24" ht="15" customHeight="1" x14ac:dyDescent="0.25"/>
    <row r="121" spans="17:24" ht="15" customHeight="1" x14ac:dyDescent="0.25">
      <c r="Q121" s="59"/>
      <c r="R121" s="59"/>
      <c r="S121" s="59"/>
      <c r="T121" s="59"/>
      <c r="U121" s="59"/>
      <c r="V121" s="59"/>
      <c r="W121" s="59"/>
      <c r="X121" s="59"/>
    </row>
  </sheetData>
  <mergeCells count="39">
    <mergeCell ref="A3:B3"/>
    <mergeCell ref="C3:E3"/>
    <mergeCell ref="A1:B1"/>
    <mergeCell ref="C1:T1"/>
    <mergeCell ref="U1:X1"/>
    <mergeCell ref="A2:B2"/>
    <mergeCell ref="C2:T2"/>
    <mergeCell ref="A4:A6"/>
    <mergeCell ref="B4:B6"/>
    <mergeCell ref="C4:C6"/>
    <mergeCell ref="D4:D6"/>
    <mergeCell ref="E4:H4"/>
    <mergeCell ref="X5:X6"/>
    <mergeCell ref="Q4:T4"/>
    <mergeCell ref="U4:V4"/>
    <mergeCell ref="W4:X4"/>
    <mergeCell ref="E5:E6"/>
    <mergeCell ref="F5:F6"/>
    <mergeCell ref="G5:G6"/>
    <mergeCell ref="H5:H6"/>
    <mergeCell ref="I5:I6"/>
    <mergeCell ref="J5:J6"/>
    <mergeCell ref="K5:K6"/>
    <mergeCell ref="I4:P4"/>
    <mergeCell ref="L5:L6"/>
    <mergeCell ref="M5:M6"/>
    <mergeCell ref="N5:N6"/>
    <mergeCell ref="O5:P5"/>
    <mergeCell ref="P20:W20"/>
    <mergeCell ref="Q5:R5"/>
    <mergeCell ref="S5:T5"/>
    <mergeCell ref="U5:U6"/>
    <mergeCell ref="V5:V6"/>
    <mergeCell ref="W5:W6"/>
    <mergeCell ref="C17:G17"/>
    <mergeCell ref="P17:W17"/>
    <mergeCell ref="C18:G18"/>
    <mergeCell ref="P18:W18"/>
    <mergeCell ref="Q19:W19"/>
  </mergeCells>
  <dataValidations count="2">
    <dataValidation type="list" allowBlank="1" showInputMessage="1" showErrorMessage="1"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$AF$9800:$AF$9813</formula1>
    </dataValidation>
    <dataValidation type="list"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WVL983043:WVM983043">
      <formula1>$AF$1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
  <sheetViews>
    <sheetView workbookViewId="0">
      <selection activeCell="Y18" sqref="Y18"/>
    </sheetView>
  </sheetViews>
  <sheetFormatPr defaultRowHeight="15" x14ac:dyDescent="0.25"/>
  <cols>
    <col min="1" max="1" width="3" style="59" customWidth="1"/>
    <col min="2" max="2" width="10.7109375" style="59" customWidth="1"/>
    <col min="3" max="7" width="3.28515625" style="59" customWidth="1"/>
    <col min="8" max="9" width="3.85546875" style="59" customWidth="1"/>
    <col min="10" max="10" width="4.5703125" style="59" customWidth="1"/>
    <col min="11" max="11" width="3.85546875" style="59" customWidth="1"/>
    <col min="12" max="12" width="4.42578125" style="59" customWidth="1"/>
    <col min="13" max="24" width="3.85546875" style="59" customWidth="1"/>
    <col min="25" max="25" width="4.5703125" style="59" customWidth="1"/>
    <col min="26" max="42" width="3.85546875" style="59" customWidth="1"/>
    <col min="43" max="43" width="4.42578125" style="59" customWidth="1"/>
    <col min="44" max="256" width="9.140625" style="59"/>
    <col min="257" max="257" width="3" style="59" customWidth="1"/>
    <col min="258" max="258" width="10.7109375" style="59" customWidth="1"/>
    <col min="259" max="263" width="3.28515625" style="59" customWidth="1"/>
    <col min="264" max="265" width="3.85546875" style="59" customWidth="1"/>
    <col min="266" max="266" width="4.5703125" style="59" customWidth="1"/>
    <col min="267" max="267" width="3.85546875" style="59" customWidth="1"/>
    <col min="268" max="268" width="4.42578125" style="59" customWidth="1"/>
    <col min="269" max="280" width="3.85546875" style="59" customWidth="1"/>
    <col min="281" max="281" width="4.5703125" style="59" customWidth="1"/>
    <col min="282" max="298" width="3.85546875" style="59" customWidth="1"/>
    <col min="299" max="299" width="4.42578125" style="59" customWidth="1"/>
    <col min="300" max="512" width="9.140625" style="59"/>
    <col min="513" max="513" width="3" style="59" customWidth="1"/>
    <col min="514" max="514" width="10.7109375" style="59" customWidth="1"/>
    <col min="515" max="519" width="3.28515625" style="59" customWidth="1"/>
    <col min="520" max="521" width="3.85546875" style="59" customWidth="1"/>
    <col min="522" max="522" width="4.5703125" style="59" customWidth="1"/>
    <col min="523" max="523" width="3.85546875" style="59" customWidth="1"/>
    <col min="524" max="524" width="4.42578125" style="59" customWidth="1"/>
    <col min="525" max="536" width="3.85546875" style="59" customWidth="1"/>
    <col min="537" max="537" width="4.5703125" style="59" customWidth="1"/>
    <col min="538" max="554" width="3.85546875" style="59" customWidth="1"/>
    <col min="555" max="555" width="4.42578125" style="59" customWidth="1"/>
    <col min="556" max="768" width="9.140625" style="59"/>
    <col min="769" max="769" width="3" style="59" customWidth="1"/>
    <col min="770" max="770" width="10.7109375" style="59" customWidth="1"/>
    <col min="771" max="775" width="3.28515625" style="59" customWidth="1"/>
    <col min="776" max="777" width="3.85546875" style="59" customWidth="1"/>
    <col min="778" max="778" width="4.5703125" style="59" customWidth="1"/>
    <col min="779" max="779" width="3.85546875" style="59" customWidth="1"/>
    <col min="780" max="780" width="4.42578125" style="59" customWidth="1"/>
    <col min="781" max="792" width="3.85546875" style="59" customWidth="1"/>
    <col min="793" max="793" width="4.5703125" style="59" customWidth="1"/>
    <col min="794" max="810" width="3.85546875" style="59" customWidth="1"/>
    <col min="811" max="811" width="4.42578125" style="59" customWidth="1"/>
    <col min="812" max="1024" width="9.140625" style="59"/>
    <col min="1025" max="1025" width="3" style="59" customWidth="1"/>
    <col min="1026" max="1026" width="10.7109375" style="59" customWidth="1"/>
    <col min="1027" max="1031" width="3.28515625" style="59" customWidth="1"/>
    <col min="1032" max="1033" width="3.85546875" style="59" customWidth="1"/>
    <col min="1034" max="1034" width="4.5703125" style="59" customWidth="1"/>
    <col min="1035" max="1035" width="3.85546875" style="59" customWidth="1"/>
    <col min="1036" max="1036" width="4.42578125" style="59" customWidth="1"/>
    <col min="1037" max="1048" width="3.85546875" style="59" customWidth="1"/>
    <col min="1049" max="1049" width="4.5703125" style="59" customWidth="1"/>
    <col min="1050" max="1066" width="3.85546875" style="59" customWidth="1"/>
    <col min="1067" max="1067" width="4.42578125" style="59" customWidth="1"/>
    <col min="1068" max="1280" width="9.140625" style="59"/>
    <col min="1281" max="1281" width="3" style="59" customWidth="1"/>
    <col min="1282" max="1282" width="10.7109375" style="59" customWidth="1"/>
    <col min="1283" max="1287" width="3.28515625" style="59" customWidth="1"/>
    <col min="1288" max="1289" width="3.85546875" style="59" customWidth="1"/>
    <col min="1290" max="1290" width="4.5703125" style="59" customWidth="1"/>
    <col min="1291" max="1291" width="3.85546875" style="59" customWidth="1"/>
    <col min="1292" max="1292" width="4.42578125" style="59" customWidth="1"/>
    <col min="1293" max="1304" width="3.85546875" style="59" customWidth="1"/>
    <col min="1305" max="1305" width="4.5703125" style="59" customWidth="1"/>
    <col min="1306" max="1322" width="3.85546875" style="59" customWidth="1"/>
    <col min="1323" max="1323" width="4.42578125" style="59" customWidth="1"/>
    <col min="1324" max="1536" width="9.140625" style="59"/>
    <col min="1537" max="1537" width="3" style="59" customWidth="1"/>
    <col min="1538" max="1538" width="10.7109375" style="59" customWidth="1"/>
    <col min="1539" max="1543" width="3.28515625" style="59" customWidth="1"/>
    <col min="1544" max="1545" width="3.85546875" style="59" customWidth="1"/>
    <col min="1546" max="1546" width="4.5703125" style="59" customWidth="1"/>
    <col min="1547" max="1547" width="3.85546875" style="59" customWidth="1"/>
    <col min="1548" max="1548" width="4.42578125" style="59" customWidth="1"/>
    <col min="1549" max="1560" width="3.85546875" style="59" customWidth="1"/>
    <col min="1561" max="1561" width="4.5703125" style="59" customWidth="1"/>
    <col min="1562" max="1578" width="3.85546875" style="59" customWidth="1"/>
    <col min="1579" max="1579" width="4.42578125" style="59" customWidth="1"/>
    <col min="1580" max="1792" width="9.140625" style="59"/>
    <col min="1793" max="1793" width="3" style="59" customWidth="1"/>
    <col min="1794" max="1794" width="10.7109375" style="59" customWidth="1"/>
    <col min="1795" max="1799" width="3.28515625" style="59" customWidth="1"/>
    <col min="1800" max="1801" width="3.85546875" style="59" customWidth="1"/>
    <col min="1802" max="1802" width="4.5703125" style="59" customWidth="1"/>
    <col min="1803" max="1803" width="3.85546875" style="59" customWidth="1"/>
    <col min="1804" max="1804" width="4.42578125" style="59" customWidth="1"/>
    <col min="1805" max="1816" width="3.85546875" style="59" customWidth="1"/>
    <col min="1817" max="1817" width="4.5703125" style="59" customWidth="1"/>
    <col min="1818" max="1834" width="3.85546875" style="59" customWidth="1"/>
    <col min="1835" max="1835" width="4.42578125" style="59" customWidth="1"/>
    <col min="1836" max="2048" width="9.140625" style="59"/>
    <col min="2049" max="2049" width="3" style="59" customWidth="1"/>
    <col min="2050" max="2050" width="10.7109375" style="59" customWidth="1"/>
    <col min="2051" max="2055" width="3.28515625" style="59" customWidth="1"/>
    <col min="2056" max="2057" width="3.85546875" style="59" customWidth="1"/>
    <col min="2058" max="2058" width="4.5703125" style="59" customWidth="1"/>
    <col min="2059" max="2059" width="3.85546875" style="59" customWidth="1"/>
    <col min="2060" max="2060" width="4.42578125" style="59" customWidth="1"/>
    <col min="2061" max="2072" width="3.85546875" style="59" customWidth="1"/>
    <col min="2073" max="2073" width="4.5703125" style="59" customWidth="1"/>
    <col min="2074" max="2090" width="3.85546875" style="59" customWidth="1"/>
    <col min="2091" max="2091" width="4.42578125" style="59" customWidth="1"/>
    <col min="2092" max="2304" width="9.140625" style="59"/>
    <col min="2305" max="2305" width="3" style="59" customWidth="1"/>
    <col min="2306" max="2306" width="10.7109375" style="59" customWidth="1"/>
    <col min="2307" max="2311" width="3.28515625" style="59" customWidth="1"/>
    <col min="2312" max="2313" width="3.85546875" style="59" customWidth="1"/>
    <col min="2314" max="2314" width="4.5703125" style="59" customWidth="1"/>
    <col min="2315" max="2315" width="3.85546875" style="59" customWidth="1"/>
    <col min="2316" max="2316" width="4.42578125" style="59" customWidth="1"/>
    <col min="2317" max="2328" width="3.85546875" style="59" customWidth="1"/>
    <col min="2329" max="2329" width="4.5703125" style="59" customWidth="1"/>
    <col min="2330" max="2346" width="3.85546875" style="59" customWidth="1"/>
    <col min="2347" max="2347" width="4.42578125" style="59" customWidth="1"/>
    <col min="2348" max="2560" width="9.140625" style="59"/>
    <col min="2561" max="2561" width="3" style="59" customWidth="1"/>
    <col min="2562" max="2562" width="10.7109375" style="59" customWidth="1"/>
    <col min="2563" max="2567" width="3.28515625" style="59" customWidth="1"/>
    <col min="2568" max="2569" width="3.85546875" style="59" customWidth="1"/>
    <col min="2570" max="2570" width="4.5703125" style="59" customWidth="1"/>
    <col min="2571" max="2571" width="3.85546875" style="59" customWidth="1"/>
    <col min="2572" max="2572" width="4.42578125" style="59" customWidth="1"/>
    <col min="2573" max="2584" width="3.85546875" style="59" customWidth="1"/>
    <col min="2585" max="2585" width="4.5703125" style="59" customWidth="1"/>
    <col min="2586" max="2602" width="3.85546875" style="59" customWidth="1"/>
    <col min="2603" max="2603" width="4.42578125" style="59" customWidth="1"/>
    <col min="2604" max="2816" width="9.140625" style="59"/>
    <col min="2817" max="2817" width="3" style="59" customWidth="1"/>
    <col min="2818" max="2818" width="10.7109375" style="59" customWidth="1"/>
    <col min="2819" max="2823" width="3.28515625" style="59" customWidth="1"/>
    <col min="2824" max="2825" width="3.85546875" style="59" customWidth="1"/>
    <col min="2826" max="2826" width="4.5703125" style="59" customWidth="1"/>
    <col min="2827" max="2827" width="3.85546875" style="59" customWidth="1"/>
    <col min="2828" max="2828" width="4.42578125" style="59" customWidth="1"/>
    <col min="2829" max="2840" width="3.85546875" style="59" customWidth="1"/>
    <col min="2841" max="2841" width="4.5703125" style="59" customWidth="1"/>
    <col min="2842" max="2858" width="3.85546875" style="59" customWidth="1"/>
    <col min="2859" max="2859" width="4.42578125" style="59" customWidth="1"/>
    <col min="2860" max="3072" width="9.140625" style="59"/>
    <col min="3073" max="3073" width="3" style="59" customWidth="1"/>
    <col min="3074" max="3074" width="10.7109375" style="59" customWidth="1"/>
    <col min="3075" max="3079" width="3.28515625" style="59" customWidth="1"/>
    <col min="3080" max="3081" width="3.85546875" style="59" customWidth="1"/>
    <col min="3082" max="3082" width="4.5703125" style="59" customWidth="1"/>
    <col min="3083" max="3083" width="3.85546875" style="59" customWidth="1"/>
    <col min="3084" max="3084" width="4.42578125" style="59" customWidth="1"/>
    <col min="3085" max="3096" width="3.85546875" style="59" customWidth="1"/>
    <col min="3097" max="3097" width="4.5703125" style="59" customWidth="1"/>
    <col min="3098" max="3114" width="3.85546875" style="59" customWidth="1"/>
    <col min="3115" max="3115" width="4.42578125" style="59" customWidth="1"/>
    <col min="3116" max="3328" width="9.140625" style="59"/>
    <col min="3329" max="3329" width="3" style="59" customWidth="1"/>
    <col min="3330" max="3330" width="10.7109375" style="59" customWidth="1"/>
    <col min="3331" max="3335" width="3.28515625" style="59" customWidth="1"/>
    <col min="3336" max="3337" width="3.85546875" style="59" customWidth="1"/>
    <col min="3338" max="3338" width="4.5703125" style="59" customWidth="1"/>
    <col min="3339" max="3339" width="3.85546875" style="59" customWidth="1"/>
    <col min="3340" max="3340" width="4.42578125" style="59" customWidth="1"/>
    <col min="3341" max="3352" width="3.85546875" style="59" customWidth="1"/>
    <col min="3353" max="3353" width="4.5703125" style="59" customWidth="1"/>
    <col min="3354" max="3370" width="3.85546875" style="59" customWidth="1"/>
    <col min="3371" max="3371" width="4.42578125" style="59" customWidth="1"/>
    <col min="3372" max="3584" width="9.140625" style="59"/>
    <col min="3585" max="3585" width="3" style="59" customWidth="1"/>
    <col min="3586" max="3586" width="10.7109375" style="59" customWidth="1"/>
    <col min="3587" max="3591" width="3.28515625" style="59" customWidth="1"/>
    <col min="3592" max="3593" width="3.85546875" style="59" customWidth="1"/>
    <col min="3594" max="3594" width="4.5703125" style="59" customWidth="1"/>
    <col min="3595" max="3595" width="3.85546875" style="59" customWidth="1"/>
    <col min="3596" max="3596" width="4.42578125" style="59" customWidth="1"/>
    <col min="3597" max="3608" width="3.85546875" style="59" customWidth="1"/>
    <col min="3609" max="3609" width="4.5703125" style="59" customWidth="1"/>
    <col min="3610" max="3626" width="3.85546875" style="59" customWidth="1"/>
    <col min="3627" max="3627" width="4.42578125" style="59" customWidth="1"/>
    <col min="3628" max="3840" width="9.140625" style="59"/>
    <col min="3841" max="3841" width="3" style="59" customWidth="1"/>
    <col min="3842" max="3842" width="10.7109375" style="59" customWidth="1"/>
    <col min="3843" max="3847" width="3.28515625" style="59" customWidth="1"/>
    <col min="3848" max="3849" width="3.85546875" style="59" customWidth="1"/>
    <col min="3850" max="3850" width="4.5703125" style="59" customWidth="1"/>
    <col min="3851" max="3851" width="3.85546875" style="59" customWidth="1"/>
    <col min="3852" max="3852" width="4.42578125" style="59" customWidth="1"/>
    <col min="3853" max="3864" width="3.85546875" style="59" customWidth="1"/>
    <col min="3865" max="3865" width="4.5703125" style="59" customWidth="1"/>
    <col min="3866" max="3882" width="3.85546875" style="59" customWidth="1"/>
    <col min="3883" max="3883" width="4.42578125" style="59" customWidth="1"/>
    <col min="3884" max="4096" width="9.140625" style="59"/>
    <col min="4097" max="4097" width="3" style="59" customWidth="1"/>
    <col min="4098" max="4098" width="10.7109375" style="59" customWidth="1"/>
    <col min="4099" max="4103" width="3.28515625" style="59" customWidth="1"/>
    <col min="4104" max="4105" width="3.85546875" style="59" customWidth="1"/>
    <col min="4106" max="4106" width="4.5703125" style="59" customWidth="1"/>
    <col min="4107" max="4107" width="3.85546875" style="59" customWidth="1"/>
    <col min="4108" max="4108" width="4.42578125" style="59" customWidth="1"/>
    <col min="4109" max="4120" width="3.85546875" style="59" customWidth="1"/>
    <col min="4121" max="4121" width="4.5703125" style="59" customWidth="1"/>
    <col min="4122" max="4138" width="3.85546875" style="59" customWidth="1"/>
    <col min="4139" max="4139" width="4.42578125" style="59" customWidth="1"/>
    <col min="4140" max="4352" width="9.140625" style="59"/>
    <col min="4353" max="4353" width="3" style="59" customWidth="1"/>
    <col min="4354" max="4354" width="10.7109375" style="59" customWidth="1"/>
    <col min="4355" max="4359" width="3.28515625" style="59" customWidth="1"/>
    <col min="4360" max="4361" width="3.85546875" style="59" customWidth="1"/>
    <col min="4362" max="4362" width="4.5703125" style="59" customWidth="1"/>
    <col min="4363" max="4363" width="3.85546875" style="59" customWidth="1"/>
    <col min="4364" max="4364" width="4.42578125" style="59" customWidth="1"/>
    <col min="4365" max="4376" width="3.85546875" style="59" customWidth="1"/>
    <col min="4377" max="4377" width="4.5703125" style="59" customWidth="1"/>
    <col min="4378" max="4394" width="3.85546875" style="59" customWidth="1"/>
    <col min="4395" max="4395" width="4.42578125" style="59" customWidth="1"/>
    <col min="4396" max="4608" width="9.140625" style="59"/>
    <col min="4609" max="4609" width="3" style="59" customWidth="1"/>
    <col min="4610" max="4610" width="10.7109375" style="59" customWidth="1"/>
    <col min="4611" max="4615" width="3.28515625" style="59" customWidth="1"/>
    <col min="4616" max="4617" width="3.85546875" style="59" customWidth="1"/>
    <col min="4618" max="4618" width="4.5703125" style="59" customWidth="1"/>
    <col min="4619" max="4619" width="3.85546875" style="59" customWidth="1"/>
    <col min="4620" max="4620" width="4.42578125" style="59" customWidth="1"/>
    <col min="4621" max="4632" width="3.85546875" style="59" customWidth="1"/>
    <col min="4633" max="4633" width="4.5703125" style="59" customWidth="1"/>
    <col min="4634" max="4650" width="3.85546875" style="59" customWidth="1"/>
    <col min="4651" max="4651" width="4.42578125" style="59" customWidth="1"/>
    <col min="4652" max="4864" width="9.140625" style="59"/>
    <col min="4865" max="4865" width="3" style="59" customWidth="1"/>
    <col min="4866" max="4866" width="10.7109375" style="59" customWidth="1"/>
    <col min="4867" max="4871" width="3.28515625" style="59" customWidth="1"/>
    <col min="4872" max="4873" width="3.85546875" style="59" customWidth="1"/>
    <col min="4874" max="4874" width="4.5703125" style="59" customWidth="1"/>
    <col min="4875" max="4875" width="3.85546875" style="59" customWidth="1"/>
    <col min="4876" max="4876" width="4.42578125" style="59" customWidth="1"/>
    <col min="4877" max="4888" width="3.85546875" style="59" customWidth="1"/>
    <col min="4889" max="4889" width="4.5703125" style="59" customWidth="1"/>
    <col min="4890" max="4906" width="3.85546875" style="59" customWidth="1"/>
    <col min="4907" max="4907" width="4.42578125" style="59" customWidth="1"/>
    <col min="4908" max="5120" width="9.140625" style="59"/>
    <col min="5121" max="5121" width="3" style="59" customWidth="1"/>
    <col min="5122" max="5122" width="10.7109375" style="59" customWidth="1"/>
    <col min="5123" max="5127" width="3.28515625" style="59" customWidth="1"/>
    <col min="5128" max="5129" width="3.85546875" style="59" customWidth="1"/>
    <col min="5130" max="5130" width="4.5703125" style="59" customWidth="1"/>
    <col min="5131" max="5131" width="3.85546875" style="59" customWidth="1"/>
    <col min="5132" max="5132" width="4.42578125" style="59" customWidth="1"/>
    <col min="5133" max="5144" width="3.85546875" style="59" customWidth="1"/>
    <col min="5145" max="5145" width="4.5703125" style="59" customWidth="1"/>
    <col min="5146" max="5162" width="3.85546875" style="59" customWidth="1"/>
    <col min="5163" max="5163" width="4.42578125" style="59" customWidth="1"/>
    <col min="5164" max="5376" width="9.140625" style="59"/>
    <col min="5377" max="5377" width="3" style="59" customWidth="1"/>
    <col min="5378" max="5378" width="10.7109375" style="59" customWidth="1"/>
    <col min="5379" max="5383" width="3.28515625" style="59" customWidth="1"/>
    <col min="5384" max="5385" width="3.85546875" style="59" customWidth="1"/>
    <col min="5386" max="5386" width="4.5703125" style="59" customWidth="1"/>
    <col min="5387" max="5387" width="3.85546875" style="59" customWidth="1"/>
    <col min="5388" max="5388" width="4.42578125" style="59" customWidth="1"/>
    <col min="5389" max="5400" width="3.85546875" style="59" customWidth="1"/>
    <col min="5401" max="5401" width="4.5703125" style="59" customWidth="1"/>
    <col min="5402" max="5418" width="3.85546875" style="59" customWidth="1"/>
    <col min="5419" max="5419" width="4.42578125" style="59" customWidth="1"/>
    <col min="5420" max="5632" width="9.140625" style="59"/>
    <col min="5633" max="5633" width="3" style="59" customWidth="1"/>
    <col min="5634" max="5634" width="10.7109375" style="59" customWidth="1"/>
    <col min="5635" max="5639" width="3.28515625" style="59" customWidth="1"/>
    <col min="5640" max="5641" width="3.85546875" style="59" customWidth="1"/>
    <col min="5642" max="5642" width="4.5703125" style="59" customWidth="1"/>
    <col min="5643" max="5643" width="3.85546875" style="59" customWidth="1"/>
    <col min="5644" max="5644" width="4.42578125" style="59" customWidth="1"/>
    <col min="5645" max="5656" width="3.85546875" style="59" customWidth="1"/>
    <col min="5657" max="5657" width="4.5703125" style="59" customWidth="1"/>
    <col min="5658" max="5674" width="3.85546875" style="59" customWidth="1"/>
    <col min="5675" max="5675" width="4.42578125" style="59" customWidth="1"/>
    <col min="5676" max="5888" width="9.140625" style="59"/>
    <col min="5889" max="5889" width="3" style="59" customWidth="1"/>
    <col min="5890" max="5890" width="10.7109375" style="59" customWidth="1"/>
    <col min="5891" max="5895" width="3.28515625" style="59" customWidth="1"/>
    <col min="5896" max="5897" width="3.85546875" style="59" customWidth="1"/>
    <col min="5898" max="5898" width="4.5703125" style="59" customWidth="1"/>
    <col min="5899" max="5899" width="3.85546875" style="59" customWidth="1"/>
    <col min="5900" max="5900" width="4.42578125" style="59" customWidth="1"/>
    <col min="5901" max="5912" width="3.85546875" style="59" customWidth="1"/>
    <col min="5913" max="5913" width="4.5703125" style="59" customWidth="1"/>
    <col min="5914" max="5930" width="3.85546875" style="59" customWidth="1"/>
    <col min="5931" max="5931" width="4.42578125" style="59" customWidth="1"/>
    <col min="5932" max="6144" width="9.140625" style="59"/>
    <col min="6145" max="6145" width="3" style="59" customWidth="1"/>
    <col min="6146" max="6146" width="10.7109375" style="59" customWidth="1"/>
    <col min="6147" max="6151" width="3.28515625" style="59" customWidth="1"/>
    <col min="6152" max="6153" width="3.85546875" style="59" customWidth="1"/>
    <col min="6154" max="6154" width="4.5703125" style="59" customWidth="1"/>
    <col min="6155" max="6155" width="3.85546875" style="59" customWidth="1"/>
    <col min="6156" max="6156" width="4.42578125" style="59" customWidth="1"/>
    <col min="6157" max="6168" width="3.85546875" style="59" customWidth="1"/>
    <col min="6169" max="6169" width="4.5703125" style="59" customWidth="1"/>
    <col min="6170" max="6186" width="3.85546875" style="59" customWidth="1"/>
    <col min="6187" max="6187" width="4.42578125" style="59" customWidth="1"/>
    <col min="6188" max="6400" width="9.140625" style="59"/>
    <col min="6401" max="6401" width="3" style="59" customWidth="1"/>
    <col min="6402" max="6402" width="10.7109375" style="59" customWidth="1"/>
    <col min="6403" max="6407" width="3.28515625" style="59" customWidth="1"/>
    <col min="6408" max="6409" width="3.85546875" style="59" customWidth="1"/>
    <col min="6410" max="6410" width="4.5703125" style="59" customWidth="1"/>
    <col min="6411" max="6411" width="3.85546875" style="59" customWidth="1"/>
    <col min="6412" max="6412" width="4.42578125" style="59" customWidth="1"/>
    <col min="6413" max="6424" width="3.85546875" style="59" customWidth="1"/>
    <col min="6425" max="6425" width="4.5703125" style="59" customWidth="1"/>
    <col min="6426" max="6442" width="3.85546875" style="59" customWidth="1"/>
    <col min="6443" max="6443" width="4.42578125" style="59" customWidth="1"/>
    <col min="6444" max="6656" width="9.140625" style="59"/>
    <col min="6657" max="6657" width="3" style="59" customWidth="1"/>
    <col min="6658" max="6658" width="10.7109375" style="59" customWidth="1"/>
    <col min="6659" max="6663" width="3.28515625" style="59" customWidth="1"/>
    <col min="6664" max="6665" width="3.85546875" style="59" customWidth="1"/>
    <col min="6666" max="6666" width="4.5703125" style="59" customWidth="1"/>
    <col min="6667" max="6667" width="3.85546875" style="59" customWidth="1"/>
    <col min="6668" max="6668" width="4.42578125" style="59" customWidth="1"/>
    <col min="6669" max="6680" width="3.85546875" style="59" customWidth="1"/>
    <col min="6681" max="6681" width="4.5703125" style="59" customWidth="1"/>
    <col min="6682" max="6698" width="3.85546875" style="59" customWidth="1"/>
    <col min="6699" max="6699" width="4.42578125" style="59" customWidth="1"/>
    <col min="6700" max="6912" width="9.140625" style="59"/>
    <col min="6913" max="6913" width="3" style="59" customWidth="1"/>
    <col min="6914" max="6914" width="10.7109375" style="59" customWidth="1"/>
    <col min="6915" max="6919" width="3.28515625" style="59" customWidth="1"/>
    <col min="6920" max="6921" width="3.85546875" style="59" customWidth="1"/>
    <col min="6922" max="6922" width="4.5703125" style="59" customWidth="1"/>
    <col min="6923" max="6923" width="3.85546875" style="59" customWidth="1"/>
    <col min="6924" max="6924" width="4.42578125" style="59" customWidth="1"/>
    <col min="6925" max="6936" width="3.85546875" style="59" customWidth="1"/>
    <col min="6937" max="6937" width="4.5703125" style="59" customWidth="1"/>
    <col min="6938" max="6954" width="3.85546875" style="59" customWidth="1"/>
    <col min="6955" max="6955" width="4.42578125" style="59" customWidth="1"/>
    <col min="6956" max="7168" width="9.140625" style="59"/>
    <col min="7169" max="7169" width="3" style="59" customWidth="1"/>
    <col min="7170" max="7170" width="10.7109375" style="59" customWidth="1"/>
    <col min="7171" max="7175" width="3.28515625" style="59" customWidth="1"/>
    <col min="7176" max="7177" width="3.85546875" style="59" customWidth="1"/>
    <col min="7178" max="7178" width="4.5703125" style="59" customWidth="1"/>
    <col min="7179" max="7179" width="3.85546875" style="59" customWidth="1"/>
    <col min="7180" max="7180" width="4.42578125" style="59" customWidth="1"/>
    <col min="7181" max="7192" width="3.85546875" style="59" customWidth="1"/>
    <col min="7193" max="7193" width="4.5703125" style="59" customWidth="1"/>
    <col min="7194" max="7210" width="3.85546875" style="59" customWidth="1"/>
    <col min="7211" max="7211" width="4.42578125" style="59" customWidth="1"/>
    <col min="7212" max="7424" width="9.140625" style="59"/>
    <col min="7425" max="7425" width="3" style="59" customWidth="1"/>
    <col min="7426" max="7426" width="10.7109375" style="59" customWidth="1"/>
    <col min="7427" max="7431" width="3.28515625" style="59" customWidth="1"/>
    <col min="7432" max="7433" width="3.85546875" style="59" customWidth="1"/>
    <col min="7434" max="7434" width="4.5703125" style="59" customWidth="1"/>
    <col min="7435" max="7435" width="3.85546875" style="59" customWidth="1"/>
    <col min="7436" max="7436" width="4.42578125" style="59" customWidth="1"/>
    <col min="7437" max="7448" width="3.85546875" style="59" customWidth="1"/>
    <col min="7449" max="7449" width="4.5703125" style="59" customWidth="1"/>
    <col min="7450" max="7466" width="3.85546875" style="59" customWidth="1"/>
    <col min="7467" max="7467" width="4.42578125" style="59" customWidth="1"/>
    <col min="7468" max="7680" width="9.140625" style="59"/>
    <col min="7681" max="7681" width="3" style="59" customWidth="1"/>
    <col min="7682" max="7682" width="10.7109375" style="59" customWidth="1"/>
    <col min="7683" max="7687" width="3.28515625" style="59" customWidth="1"/>
    <col min="7688" max="7689" width="3.85546875" style="59" customWidth="1"/>
    <col min="7690" max="7690" width="4.5703125" style="59" customWidth="1"/>
    <col min="7691" max="7691" width="3.85546875" style="59" customWidth="1"/>
    <col min="7692" max="7692" width="4.42578125" style="59" customWidth="1"/>
    <col min="7693" max="7704" width="3.85546875" style="59" customWidth="1"/>
    <col min="7705" max="7705" width="4.5703125" style="59" customWidth="1"/>
    <col min="7706" max="7722" width="3.85546875" style="59" customWidth="1"/>
    <col min="7723" max="7723" width="4.42578125" style="59" customWidth="1"/>
    <col min="7724" max="7936" width="9.140625" style="59"/>
    <col min="7937" max="7937" width="3" style="59" customWidth="1"/>
    <col min="7938" max="7938" width="10.7109375" style="59" customWidth="1"/>
    <col min="7939" max="7943" width="3.28515625" style="59" customWidth="1"/>
    <col min="7944" max="7945" width="3.85546875" style="59" customWidth="1"/>
    <col min="7946" max="7946" width="4.5703125" style="59" customWidth="1"/>
    <col min="7947" max="7947" width="3.85546875" style="59" customWidth="1"/>
    <col min="7948" max="7948" width="4.42578125" style="59" customWidth="1"/>
    <col min="7949" max="7960" width="3.85546875" style="59" customWidth="1"/>
    <col min="7961" max="7961" width="4.5703125" style="59" customWidth="1"/>
    <col min="7962" max="7978" width="3.85546875" style="59" customWidth="1"/>
    <col min="7979" max="7979" width="4.42578125" style="59" customWidth="1"/>
    <col min="7980" max="8192" width="9.140625" style="59"/>
    <col min="8193" max="8193" width="3" style="59" customWidth="1"/>
    <col min="8194" max="8194" width="10.7109375" style="59" customWidth="1"/>
    <col min="8195" max="8199" width="3.28515625" style="59" customWidth="1"/>
    <col min="8200" max="8201" width="3.85546875" style="59" customWidth="1"/>
    <col min="8202" max="8202" width="4.5703125" style="59" customWidth="1"/>
    <col min="8203" max="8203" width="3.85546875" style="59" customWidth="1"/>
    <col min="8204" max="8204" width="4.42578125" style="59" customWidth="1"/>
    <col min="8205" max="8216" width="3.85546875" style="59" customWidth="1"/>
    <col min="8217" max="8217" width="4.5703125" style="59" customWidth="1"/>
    <col min="8218" max="8234" width="3.85546875" style="59" customWidth="1"/>
    <col min="8235" max="8235" width="4.42578125" style="59" customWidth="1"/>
    <col min="8236" max="8448" width="9.140625" style="59"/>
    <col min="8449" max="8449" width="3" style="59" customWidth="1"/>
    <col min="8450" max="8450" width="10.7109375" style="59" customWidth="1"/>
    <col min="8451" max="8455" width="3.28515625" style="59" customWidth="1"/>
    <col min="8456" max="8457" width="3.85546875" style="59" customWidth="1"/>
    <col min="8458" max="8458" width="4.5703125" style="59" customWidth="1"/>
    <col min="8459" max="8459" width="3.85546875" style="59" customWidth="1"/>
    <col min="8460" max="8460" width="4.42578125" style="59" customWidth="1"/>
    <col min="8461" max="8472" width="3.85546875" style="59" customWidth="1"/>
    <col min="8473" max="8473" width="4.5703125" style="59" customWidth="1"/>
    <col min="8474" max="8490" width="3.85546875" style="59" customWidth="1"/>
    <col min="8491" max="8491" width="4.42578125" style="59" customWidth="1"/>
    <col min="8492" max="8704" width="9.140625" style="59"/>
    <col min="8705" max="8705" width="3" style="59" customWidth="1"/>
    <col min="8706" max="8706" width="10.7109375" style="59" customWidth="1"/>
    <col min="8707" max="8711" width="3.28515625" style="59" customWidth="1"/>
    <col min="8712" max="8713" width="3.85546875" style="59" customWidth="1"/>
    <col min="8714" max="8714" width="4.5703125" style="59" customWidth="1"/>
    <col min="8715" max="8715" width="3.85546875" style="59" customWidth="1"/>
    <col min="8716" max="8716" width="4.42578125" style="59" customWidth="1"/>
    <col min="8717" max="8728" width="3.85546875" style="59" customWidth="1"/>
    <col min="8729" max="8729" width="4.5703125" style="59" customWidth="1"/>
    <col min="8730" max="8746" width="3.85546875" style="59" customWidth="1"/>
    <col min="8747" max="8747" width="4.42578125" style="59" customWidth="1"/>
    <col min="8748" max="8960" width="9.140625" style="59"/>
    <col min="8961" max="8961" width="3" style="59" customWidth="1"/>
    <col min="8962" max="8962" width="10.7109375" style="59" customWidth="1"/>
    <col min="8963" max="8967" width="3.28515625" style="59" customWidth="1"/>
    <col min="8968" max="8969" width="3.85546875" style="59" customWidth="1"/>
    <col min="8970" max="8970" width="4.5703125" style="59" customWidth="1"/>
    <col min="8971" max="8971" width="3.85546875" style="59" customWidth="1"/>
    <col min="8972" max="8972" width="4.42578125" style="59" customWidth="1"/>
    <col min="8973" max="8984" width="3.85546875" style="59" customWidth="1"/>
    <col min="8985" max="8985" width="4.5703125" style="59" customWidth="1"/>
    <col min="8986" max="9002" width="3.85546875" style="59" customWidth="1"/>
    <col min="9003" max="9003" width="4.42578125" style="59" customWidth="1"/>
    <col min="9004" max="9216" width="9.140625" style="59"/>
    <col min="9217" max="9217" width="3" style="59" customWidth="1"/>
    <col min="9218" max="9218" width="10.7109375" style="59" customWidth="1"/>
    <col min="9219" max="9223" width="3.28515625" style="59" customWidth="1"/>
    <col min="9224" max="9225" width="3.85546875" style="59" customWidth="1"/>
    <col min="9226" max="9226" width="4.5703125" style="59" customWidth="1"/>
    <col min="9227" max="9227" width="3.85546875" style="59" customWidth="1"/>
    <col min="9228" max="9228" width="4.42578125" style="59" customWidth="1"/>
    <col min="9229" max="9240" width="3.85546875" style="59" customWidth="1"/>
    <col min="9241" max="9241" width="4.5703125" style="59" customWidth="1"/>
    <col min="9242" max="9258" width="3.85546875" style="59" customWidth="1"/>
    <col min="9259" max="9259" width="4.42578125" style="59" customWidth="1"/>
    <col min="9260" max="9472" width="9.140625" style="59"/>
    <col min="9473" max="9473" width="3" style="59" customWidth="1"/>
    <col min="9474" max="9474" width="10.7109375" style="59" customWidth="1"/>
    <col min="9475" max="9479" width="3.28515625" style="59" customWidth="1"/>
    <col min="9480" max="9481" width="3.85546875" style="59" customWidth="1"/>
    <col min="9482" max="9482" width="4.5703125" style="59" customWidth="1"/>
    <col min="9483" max="9483" width="3.85546875" style="59" customWidth="1"/>
    <col min="9484" max="9484" width="4.42578125" style="59" customWidth="1"/>
    <col min="9485" max="9496" width="3.85546875" style="59" customWidth="1"/>
    <col min="9497" max="9497" width="4.5703125" style="59" customWidth="1"/>
    <col min="9498" max="9514" width="3.85546875" style="59" customWidth="1"/>
    <col min="9515" max="9515" width="4.42578125" style="59" customWidth="1"/>
    <col min="9516" max="9728" width="9.140625" style="59"/>
    <col min="9729" max="9729" width="3" style="59" customWidth="1"/>
    <col min="9730" max="9730" width="10.7109375" style="59" customWidth="1"/>
    <col min="9731" max="9735" width="3.28515625" style="59" customWidth="1"/>
    <col min="9736" max="9737" width="3.85546875" style="59" customWidth="1"/>
    <col min="9738" max="9738" width="4.5703125" style="59" customWidth="1"/>
    <col min="9739" max="9739" width="3.85546875" style="59" customWidth="1"/>
    <col min="9740" max="9740" width="4.42578125" style="59" customWidth="1"/>
    <col min="9741" max="9752" width="3.85546875" style="59" customWidth="1"/>
    <col min="9753" max="9753" width="4.5703125" style="59" customWidth="1"/>
    <col min="9754" max="9770" width="3.85546875" style="59" customWidth="1"/>
    <col min="9771" max="9771" width="4.42578125" style="59" customWidth="1"/>
    <col min="9772" max="9984" width="9.140625" style="59"/>
    <col min="9985" max="9985" width="3" style="59" customWidth="1"/>
    <col min="9986" max="9986" width="10.7109375" style="59" customWidth="1"/>
    <col min="9987" max="9991" width="3.28515625" style="59" customWidth="1"/>
    <col min="9992" max="9993" width="3.85546875" style="59" customWidth="1"/>
    <col min="9994" max="9994" width="4.5703125" style="59" customWidth="1"/>
    <col min="9995" max="9995" width="3.85546875" style="59" customWidth="1"/>
    <col min="9996" max="9996" width="4.42578125" style="59" customWidth="1"/>
    <col min="9997" max="10008" width="3.85546875" style="59" customWidth="1"/>
    <col min="10009" max="10009" width="4.5703125" style="59" customWidth="1"/>
    <col min="10010" max="10026" width="3.85546875" style="59" customWidth="1"/>
    <col min="10027" max="10027" width="4.42578125" style="59" customWidth="1"/>
    <col min="10028" max="10240" width="9.140625" style="59"/>
    <col min="10241" max="10241" width="3" style="59" customWidth="1"/>
    <col min="10242" max="10242" width="10.7109375" style="59" customWidth="1"/>
    <col min="10243" max="10247" width="3.28515625" style="59" customWidth="1"/>
    <col min="10248" max="10249" width="3.85546875" style="59" customWidth="1"/>
    <col min="10250" max="10250" width="4.5703125" style="59" customWidth="1"/>
    <col min="10251" max="10251" width="3.85546875" style="59" customWidth="1"/>
    <col min="10252" max="10252" width="4.42578125" style="59" customWidth="1"/>
    <col min="10253" max="10264" width="3.85546875" style="59" customWidth="1"/>
    <col min="10265" max="10265" width="4.5703125" style="59" customWidth="1"/>
    <col min="10266" max="10282" width="3.85546875" style="59" customWidth="1"/>
    <col min="10283" max="10283" width="4.42578125" style="59" customWidth="1"/>
    <col min="10284" max="10496" width="9.140625" style="59"/>
    <col min="10497" max="10497" width="3" style="59" customWidth="1"/>
    <col min="10498" max="10498" width="10.7109375" style="59" customWidth="1"/>
    <col min="10499" max="10503" width="3.28515625" style="59" customWidth="1"/>
    <col min="10504" max="10505" width="3.85546875" style="59" customWidth="1"/>
    <col min="10506" max="10506" width="4.5703125" style="59" customWidth="1"/>
    <col min="10507" max="10507" width="3.85546875" style="59" customWidth="1"/>
    <col min="10508" max="10508" width="4.42578125" style="59" customWidth="1"/>
    <col min="10509" max="10520" width="3.85546875" style="59" customWidth="1"/>
    <col min="10521" max="10521" width="4.5703125" style="59" customWidth="1"/>
    <col min="10522" max="10538" width="3.85546875" style="59" customWidth="1"/>
    <col min="10539" max="10539" width="4.42578125" style="59" customWidth="1"/>
    <col min="10540" max="10752" width="9.140625" style="59"/>
    <col min="10753" max="10753" width="3" style="59" customWidth="1"/>
    <col min="10754" max="10754" width="10.7109375" style="59" customWidth="1"/>
    <col min="10755" max="10759" width="3.28515625" style="59" customWidth="1"/>
    <col min="10760" max="10761" width="3.85546875" style="59" customWidth="1"/>
    <col min="10762" max="10762" width="4.5703125" style="59" customWidth="1"/>
    <col min="10763" max="10763" width="3.85546875" style="59" customWidth="1"/>
    <col min="10764" max="10764" width="4.42578125" style="59" customWidth="1"/>
    <col min="10765" max="10776" width="3.85546875" style="59" customWidth="1"/>
    <col min="10777" max="10777" width="4.5703125" style="59" customWidth="1"/>
    <col min="10778" max="10794" width="3.85546875" style="59" customWidth="1"/>
    <col min="10795" max="10795" width="4.42578125" style="59" customWidth="1"/>
    <col min="10796" max="11008" width="9.140625" style="59"/>
    <col min="11009" max="11009" width="3" style="59" customWidth="1"/>
    <col min="11010" max="11010" width="10.7109375" style="59" customWidth="1"/>
    <col min="11011" max="11015" width="3.28515625" style="59" customWidth="1"/>
    <col min="11016" max="11017" width="3.85546875" style="59" customWidth="1"/>
    <col min="11018" max="11018" width="4.5703125" style="59" customWidth="1"/>
    <col min="11019" max="11019" width="3.85546875" style="59" customWidth="1"/>
    <col min="11020" max="11020" width="4.42578125" style="59" customWidth="1"/>
    <col min="11021" max="11032" width="3.85546875" style="59" customWidth="1"/>
    <col min="11033" max="11033" width="4.5703125" style="59" customWidth="1"/>
    <col min="11034" max="11050" width="3.85546875" style="59" customWidth="1"/>
    <col min="11051" max="11051" width="4.42578125" style="59" customWidth="1"/>
    <col min="11052" max="11264" width="9.140625" style="59"/>
    <col min="11265" max="11265" width="3" style="59" customWidth="1"/>
    <col min="11266" max="11266" width="10.7109375" style="59" customWidth="1"/>
    <col min="11267" max="11271" width="3.28515625" style="59" customWidth="1"/>
    <col min="11272" max="11273" width="3.85546875" style="59" customWidth="1"/>
    <col min="11274" max="11274" width="4.5703125" style="59" customWidth="1"/>
    <col min="11275" max="11275" width="3.85546875" style="59" customWidth="1"/>
    <col min="11276" max="11276" width="4.42578125" style="59" customWidth="1"/>
    <col min="11277" max="11288" width="3.85546875" style="59" customWidth="1"/>
    <col min="11289" max="11289" width="4.5703125" style="59" customWidth="1"/>
    <col min="11290" max="11306" width="3.85546875" style="59" customWidth="1"/>
    <col min="11307" max="11307" width="4.42578125" style="59" customWidth="1"/>
    <col min="11308" max="11520" width="9.140625" style="59"/>
    <col min="11521" max="11521" width="3" style="59" customWidth="1"/>
    <col min="11522" max="11522" width="10.7109375" style="59" customWidth="1"/>
    <col min="11523" max="11527" width="3.28515625" style="59" customWidth="1"/>
    <col min="11528" max="11529" width="3.85546875" style="59" customWidth="1"/>
    <col min="11530" max="11530" width="4.5703125" style="59" customWidth="1"/>
    <col min="11531" max="11531" width="3.85546875" style="59" customWidth="1"/>
    <col min="11532" max="11532" width="4.42578125" style="59" customWidth="1"/>
    <col min="11533" max="11544" width="3.85546875" style="59" customWidth="1"/>
    <col min="11545" max="11545" width="4.5703125" style="59" customWidth="1"/>
    <col min="11546" max="11562" width="3.85546875" style="59" customWidth="1"/>
    <col min="11563" max="11563" width="4.42578125" style="59" customWidth="1"/>
    <col min="11564" max="11776" width="9.140625" style="59"/>
    <col min="11777" max="11777" width="3" style="59" customWidth="1"/>
    <col min="11778" max="11778" width="10.7109375" style="59" customWidth="1"/>
    <col min="11779" max="11783" width="3.28515625" style="59" customWidth="1"/>
    <col min="11784" max="11785" width="3.85546875" style="59" customWidth="1"/>
    <col min="11786" max="11786" width="4.5703125" style="59" customWidth="1"/>
    <col min="11787" max="11787" width="3.85546875" style="59" customWidth="1"/>
    <col min="11788" max="11788" width="4.42578125" style="59" customWidth="1"/>
    <col min="11789" max="11800" width="3.85546875" style="59" customWidth="1"/>
    <col min="11801" max="11801" width="4.5703125" style="59" customWidth="1"/>
    <col min="11802" max="11818" width="3.85546875" style="59" customWidth="1"/>
    <col min="11819" max="11819" width="4.42578125" style="59" customWidth="1"/>
    <col min="11820" max="12032" width="9.140625" style="59"/>
    <col min="12033" max="12033" width="3" style="59" customWidth="1"/>
    <col min="12034" max="12034" width="10.7109375" style="59" customWidth="1"/>
    <col min="12035" max="12039" width="3.28515625" style="59" customWidth="1"/>
    <col min="12040" max="12041" width="3.85546875" style="59" customWidth="1"/>
    <col min="12042" max="12042" width="4.5703125" style="59" customWidth="1"/>
    <col min="12043" max="12043" width="3.85546875" style="59" customWidth="1"/>
    <col min="12044" max="12044" width="4.42578125" style="59" customWidth="1"/>
    <col min="12045" max="12056" width="3.85546875" style="59" customWidth="1"/>
    <col min="12057" max="12057" width="4.5703125" style="59" customWidth="1"/>
    <col min="12058" max="12074" width="3.85546875" style="59" customWidth="1"/>
    <col min="12075" max="12075" width="4.42578125" style="59" customWidth="1"/>
    <col min="12076" max="12288" width="9.140625" style="59"/>
    <col min="12289" max="12289" width="3" style="59" customWidth="1"/>
    <col min="12290" max="12290" width="10.7109375" style="59" customWidth="1"/>
    <col min="12291" max="12295" width="3.28515625" style="59" customWidth="1"/>
    <col min="12296" max="12297" width="3.85546875" style="59" customWidth="1"/>
    <col min="12298" max="12298" width="4.5703125" style="59" customWidth="1"/>
    <col min="12299" max="12299" width="3.85546875" style="59" customWidth="1"/>
    <col min="12300" max="12300" width="4.42578125" style="59" customWidth="1"/>
    <col min="12301" max="12312" width="3.85546875" style="59" customWidth="1"/>
    <col min="12313" max="12313" width="4.5703125" style="59" customWidth="1"/>
    <col min="12314" max="12330" width="3.85546875" style="59" customWidth="1"/>
    <col min="12331" max="12331" width="4.42578125" style="59" customWidth="1"/>
    <col min="12332" max="12544" width="9.140625" style="59"/>
    <col min="12545" max="12545" width="3" style="59" customWidth="1"/>
    <col min="12546" max="12546" width="10.7109375" style="59" customWidth="1"/>
    <col min="12547" max="12551" width="3.28515625" style="59" customWidth="1"/>
    <col min="12552" max="12553" width="3.85546875" style="59" customWidth="1"/>
    <col min="12554" max="12554" width="4.5703125" style="59" customWidth="1"/>
    <col min="12555" max="12555" width="3.85546875" style="59" customWidth="1"/>
    <col min="12556" max="12556" width="4.42578125" style="59" customWidth="1"/>
    <col min="12557" max="12568" width="3.85546875" style="59" customWidth="1"/>
    <col min="12569" max="12569" width="4.5703125" style="59" customWidth="1"/>
    <col min="12570" max="12586" width="3.85546875" style="59" customWidth="1"/>
    <col min="12587" max="12587" width="4.42578125" style="59" customWidth="1"/>
    <col min="12588" max="12800" width="9.140625" style="59"/>
    <col min="12801" max="12801" width="3" style="59" customWidth="1"/>
    <col min="12802" max="12802" width="10.7109375" style="59" customWidth="1"/>
    <col min="12803" max="12807" width="3.28515625" style="59" customWidth="1"/>
    <col min="12808" max="12809" width="3.85546875" style="59" customWidth="1"/>
    <col min="12810" max="12810" width="4.5703125" style="59" customWidth="1"/>
    <col min="12811" max="12811" width="3.85546875" style="59" customWidth="1"/>
    <col min="12812" max="12812" width="4.42578125" style="59" customWidth="1"/>
    <col min="12813" max="12824" width="3.85546875" style="59" customWidth="1"/>
    <col min="12825" max="12825" width="4.5703125" style="59" customWidth="1"/>
    <col min="12826" max="12842" width="3.85546875" style="59" customWidth="1"/>
    <col min="12843" max="12843" width="4.42578125" style="59" customWidth="1"/>
    <col min="12844" max="13056" width="9.140625" style="59"/>
    <col min="13057" max="13057" width="3" style="59" customWidth="1"/>
    <col min="13058" max="13058" width="10.7109375" style="59" customWidth="1"/>
    <col min="13059" max="13063" width="3.28515625" style="59" customWidth="1"/>
    <col min="13064" max="13065" width="3.85546875" style="59" customWidth="1"/>
    <col min="13066" max="13066" width="4.5703125" style="59" customWidth="1"/>
    <col min="13067" max="13067" width="3.85546875" style="59" customWidth="1"/>
    <col min="13068" max="13068" width="4.42578125" style="59" customWidth="1"/>
    <col min="13069" max="13080" width="3.85546875" style="59" customWidth="1"/>
    <col min="13081" max="13081" width="4.5703125" style="59" customWidth="1"/>
    <col min="13082" max="13098" width="3.85546875" style="59" customWidth="1"/>
    <col min="13099" max="13099" width="4.42578125" style="59" customWidth="1"/>
    <col min="13100" max="13312" width="9.140625" style="59"/>
    <col min="13313" max="13313" width="3" style="59" customWidth="1"/>
    <col min="13314" max="13314" width="10.7109375" style="59" customWidth="1"/>
    <col min="13315" max="13319" width="3.28515625" style="59" customWidth="1"/>
    <col min="13320" max="13321" width="3.85546875" style="59" customWidth="1"/>
    <col min="13322" max="13322" width="4.5703125" style="59" customWidth="1"/>
    <col min="13323" max="13323" width="3.85546875" style="59" customWidth="1"/>
    <col min="13324" max="13324" width="4.42578125" style="59" customWidth="1"/>
    <col min="13325" max="13336" width="3.85546875" style="59" customWidth="1"/>
    <col min="13337" max="13337" width="4.5703125" style="59" customWidth="1"/>
    <col min="13338" max="13354" width="3.85546875" style="59" customWidth="1"/>
    <col min="13355" max="13355" width="4.42578125" style="59" customWidth="1"/>
    <col min="13356" max="13568" width="9.140625" style="59"/>
    <col min="13569" max="13569" width="3" style="59" customWidth="1"/>
    <col min="13570" max="13570" width="10.7109375" style="59" customWidth="1"/>
    <col min="13571" max="13575" width="3.28515625" style="59" customWidth="1"/>
    <col min="13576" max="13577" width="3.85546875" style="59" customWidth="1"/>
    <col min="13578" max="13578" width="4.5703125" style="59" customWidth="1"/>
    <col min="13579" max="13579" width="3.85546875" style="59" customWidth="1"/>
    <col min="13580" max="13580" width="4.42578125" style="59" customWidth="1"/>
    <col min="13581" max="13592" width="3.85546875" style="59" customWidth="1"/>
    <col min="13593" max="13593" width="4.5703125" style="59" customWidth="1"/>
    <col min="13594" max="13610" width="3.85546875" style="59" customWidth="1"/>
    <col min="13611" max="13611" width="4.42578125" style="59" customWidth="1"/>
    <col min="13612" max="13824" width="9.140625" style="59"/>
    <col min="13825" max="13825" width="3" style="59" customWidth="1"/>
    <col min="13826" max="13826" width="10.7109375" style="59" customWidth="1"/>
    <col min="13827" max="13831" width="3.28515625" style="59" customWidth="1"/>
    <col min="13832" max="13833" width="3.85546875" style="59" customWidth="1"/>
    <col min="13834" max="13834" width="4.5703125" style="59" customWidth="1"/>
    <col min="13835" max="13835" width="3.85546875" style="59" customWidth="1"/>
    <col min="13836" max="13836" width="4.42578125" style="59" customWidth="1"/>
    <col min="13837" max="13848" width="3.85546875" style="59" customWidth="1"/>
    <col min="13849" max="13849" width="4.5703125" style="59" customWidth="1"/>
    <col min="13850" max="13866" width="3.85546875" style="59" customWidth="1"/>
    <col min="13867" max="13867" width="4.42578125" style="59" customWidth="1"/>
    <col min="13868" max="14080" width="9.140625" style="59"/>
    <col min="14081" max="14081" width="3" style="59" customWidth="1"/>
    <col min="14082" max="14082" width="10.7109375" style="59" customWidth="1"/>
    <col min="14083" max="14087" width="3.28515625" style="59" customWidth="1"/>
    <col min="14088" max="14089" width="3.85546875" style="59" customWidth="1"/>
    <col min="14090" max="14090" width="4.5703125" style="59" customWidth="1"/>
    <col min="14091" max="14091" width="3.85546875" style="59" customWidth="1"/>
    <col min="14092" max="14092" width="4.42578125" style="59" customWidth="1"/>
    <col min="14093" max="14104" width="3.85546875" style="59" customWidth="1"/>
    <col min="14105" max="14105" width="4.5703125" style="59" customWidth="1"/>
    <col min="14106" max="14122" width="3.85546875" style="59" customWidth="1"/>
    <col min="14123" max="14123" width="4.42578125" style="59" customWidth="1"/>
    <col min="14124" max="14336" width="9.140625" style="59"/>
    <col min="14337" max="14337" width="3" style="59" customWidth="1"/>
    <col min="14338" max="14338" width="10.7109375" style="59" customWidth="1"/>
    <col min="14339" max="14343" width="3.28515625" style="59" customWidth="1"/>
    <col min="14344" max="14345" width="3.85546875" style="59" customWidth="1"/>
    <col min="14346" max="14346" width="4.5703125" style="59" customWidth="1"/>
    <col min="14347" max="14347" width="3.85546875" style="59" customWidth="1"/>
    <col min="14348" max="14348" width="4.42578125" style="59" customWidth="1"/>
    <col min="14349" max="14360" width="3.85546875" style="59" customWidth="1"/>
    <col min="14361" max="14361" width="4.5703125" style="59" customWidth="1"/>
    <col min="14362" max="14378" width="3.85546875" style="59" customWidth="1"/>
    <col min="14379" max="14379" width="4.42578125" style="59" customWidth="1"/>
    <col min="14380" max="14592" width="9.140625" style="59"/>
    <col min="14593" max="14593" width="3" style="59" customWidth="1"/>
    <col min="14594" max="14594" width="10.7109375" style="59" customWidth="1"/>
    <col min="14595" max="14599" width="3.28515625" style="59" customWidth="1"/>
    <col min="14600" max="14601" width="3.85546875" style="59" customWidth="1"/>
    <col min="14602" max="14602" width="4.5703125" style="59" customWidth="1"/>
    <col min="14603" max="14603" width="3.85546875" style="59" customWidth="1"/>
    <col min="14604" max="14604" width="4.42578125" style="59" customWidth="1"/>
    <col min="14605" max="14616" width="3.85546875" style="59" customWidth="1"/>
    <col min="14617" max="14617" width="4.5703125" style="59" customWidth="1"/>
    <col min="14618" max="14634" width="3.85546875" style="59" customWidth="1"/>
    <col min="14635" max="14635" width="4.42578125" style="59" customWidth="1"/>
    <col min="14636" max="14848" width="9.140625" style="59"/>
    <col min="14849" max="14849" width="3" style="59" customWidth="1"/>
    <col min="14850" max="14850" width="10.7109375" style="59" customWidth="1"/>
    <col min="14851" max="14855" width="3.28515625" style="59" customWidth="1"/>
    <col min="14856" max="14857" width="3.85546875" style="59" customWidth="1"/>
    <col min="14858" max="14858" width="4.5703125" style="59" customWidth="1"/>
    <col min="14859" max="14859" width="3.85546875" style="59" customWidth="1"/>
    <col min="14860" max="14860" width="4.42578125" style="59" customWidth="1"/>
    <col min="14861" max="14872" width="3.85546875" style="59" customWidth="1"/>
    <col min="14873" max="14873" width="4.5703125" style="59" customWidth="1"/>
    <col min="14874" max="14890" width="3.85546875" style="59" customWidth="1"/>
    <col min="14891" max="14891" width="4.42578125" style="59" customWidth="1"/>
    <col min="14892" max="15104" width="9.140625" style="59"/>
    <col min="15105" max="15105" width="3" style="59" customWidth="1"/>
    <col min="15106" max="15106" width="10.7109375" style="59" customWidth="1"/>
    <col min="15107" max="15111" width="3.28515625" style="59" customWidth="1"/>
    <col min="15112" max="15113" width="3.85546875" style="59" customWidth="1"/>
    <col min="15114" max="15114" width="4.5703125" style="59" customWidth="1"/>
    <col min="15115" max="15115" width="3.85546875" style="59" customWidth="1"/>
    <col min="15116" max="15116" width="4.42578125" style="59" customWidth="1"/>
    <col min="15117" max="15128" width="3.85546875" style="59" customWidth="1"/>
    <col min="15129" max="15129" width="4.5703125" style="59" customWidth="1"/>
    <col min="15130" max="15146" width="3.85546875" style="59" customWidth="1"/>
    <col min="15147" max="15147" width="4.42578125" style="59" customWidth="1"/>
    <col min="15148" max="15360" width="9.140625" style="59"/>
    <col min="15361" max="15361" width="3" style="59" customWidth="1"/>
    <col min="15362" max="15362" width="10.7109375" style="59" customWidth="1"/>
    <col min="15363" max="15367" width="3.28515625" style="59" customWidth="1"/>
    <col min="15368" max="15369" width="3.85546875" style="59" customWidth="1"/>
    <col min="15370" max="15370" width="4.5703125" style="59" customWidth="1"/>
    <col min="15371" max="15371" width="3.85546875" style="59" customWidth="1"/>
    <col min="15372" max="15372" width="4.42578125" style="59" customWidth="1"/>
    <col min="15373" max="15384" width="3.85546875" style="59" customWidth="1"/>
    <col min="15385" max="15385" width="4.5703125" style="59" customWidth="1"/>
    <col min="15386" max="15402" width="3.85546875" style="59" customWidth="1"/>
    <col min="15403" max="15403" width="4.42578125" style="59" customWidth="1"/>
    <col min="15404" max="15616" width="9.140625" style="59"/>
    <col min="15617" max="15617" width="3" style="59" customWidth="1"/>
    <col min="15618" max="15618" width="10.7109375" style="59" customWidth="1"/>
    <col min="15619" max="15623" width="3.28515625" style="59" customWidth="1"/>
    <col min="15624" max="15625" width="3.85546875" style="59" customWidth="1"/>
    <col min="15626" max="15626" width="4.5703125" style="59" customWidth="1"/>
    <col min="15627" max="15627" width="3.85546875" style="59" customWidth="1"/>
    <col min="15628" max="15628" width="4.42578125" style="59" customWidth="1"/>
    <col min="15629" max="15640" width="3.85546875" style="59" customWidth="1"/>
    <col min="15641" max="15641" width="4.5703125" style="59" customWidth="1"/>
    <col min="15642" max="15658" width="3.85546875" style="59" customWidth="1"/>
    <col min="15659" max="15659" width="4.42578125" style="59" customWidth="1"/>
    <col min="15660" max="15872" width="9.140625" style="59"/>
    <col min="15873" max="15873" width="3" style="59" customWidth="1"/>
    <col min="15874" max="15874" width="10.7109375" style="59" customWidth="1"/>
    <col min="15875" max="15879" width="3.28515625" style="59" customWidth="1"/>
    <col min="15880" max="15881" width="3.85546875" style="59" customWidth="1"/>
    <col min="15882" max="15882" width="4.5703125" style="59" customWidth="1"/>
    <col min="15883" max="15883" width="3.85546875" style="59" customWidth="1"/>
    <col min="15884" max="15884" width="4.42578125" style="59" customWidth="1"/>
    <col min="15885" max="15896" width="3.85546875" style="59" customWidth="1"/>
    <col min="15897" max="15897" width="4.5703125" style="59" customWidth="1"/>
    <col min="15898" max="15914" width="3.85546875" style="59" customWidth="1"/>
    <col min="15915" max="15915" width="4.42578125" style="59" customWidth="1"/>
    <col min="15916" max="16128" width="9.140625" style="59"/>
    <col min="16129" max="16129" width="3" style="59" customWidth="1"/>
    <col min="16130" max="16130" width="10.7109375" style="59" customWidth="1"/>
    <col min="16131" max="16135" width="3.28515625" style="59" customWidth="1"/>
    <col min="16136" max="16137" width="3.85546875" style="59" customWidth="1"/>
    <col min="16138" max="16138" width="4.5703125" style="59" customWidth="1"/>
    <col min="16139" max="16139" width="3.85546875" style="59" customWidth="1"/>
    <col min="16140" max="16140" width="4.42578125" style="59" customWidth="1"/>
    <col min="16141" max="16152" width="3.85546875" style="59" customWidth="1"/>
    <col min="16153" max="16153" width="4.5703125" style="59" customWidth="1"/>
    <col min="16154" max="16170" width="3.85546875" style="59" customWidth="1"/>
    <col min="16171" max="16171" width="4.42578125" style="59" customWidth="1"/>
    <col min="16172" max="16384" width="9.140625" style="59"/>
  </cols>
  <sheetData>
    <row r="1" spans="1:43" s="58" customFormat="1" x14ac:dyDescent="0.25">
      <c r="A1" s="131" t="s">
        <v>127</v>
      </c>
      <c r="B1" s="131"/>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162" t="s">
        <v>128</v>
      </c>
      <c r="AN1" s="162"/>
      <c r="AO1" s="162"/>
      <c r="AP1" s="162"/>
    </row>
    <row r="2" spans="1:43" s="58" customFormat="1" x14ac:dyDescent="0.25">
      <c r="A2" s="131" t="s">
        <v>129</v>
      </c>
      <c r="B2" s="131"/>
      <c r="C2" s="132" t="s">
        <v>185</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60"/>
      <c r="AN2" s="60"/>
      <c r="AO2" s="60"/>
      <c r="AP2" s="60"/>
    </row>
    <row r="3" spans="1:43" s="58" customFormat="1" x14ac:dyDescent="0.25">
      <c r="A3" s="131" t="s">
        <v>93</v>
      </c>
      <c r="B3" s="131"/>
      <c r="C3" s="134" t="s">
        <v>189</v>
      </c>
      <c r="D3" s="134"/>
      <c r="E3" s="134"/>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row>
    <row r="4" spans="1:43" s="58" customFormat="1" x14ac:dyDescent="0.25">
      <c r="A4" s="152" t="s">
        <v>94</v>
      </c>
      <c r="B4" s="68" t="s">
        <v>95</v>
      </c>
      <c r="C4" s="155" t="s">
        <v>130</v>
      </c>
      <c r="D4" s="156"/>
      <c r="E4" s="156"/>
      <c r="F4" s="156"/>
      <c r="G4" s="157"/>
      <c r="H4" s="158" t="s">
        <v>131</v>
      </c>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60"/>
      <c r="AN4" s="161" t="s">
        <v>132</v>
      </c>
      <c r="AO4" s="161"/>
      <c r="AP4" s="161"/>
      <c r="AQ4" s="161"/>
    </row>
    <row r="5" spans="1:43" x14ac:dyDescent="0.25">
      <c r="A5" s="153"/>
      <c r="B5" s="152" t="s">
        <v>133</v>
      </c>
      <c r="C5" s="140" t="s">
        <v>134</v>
      </c>
      <c r="D5" s="151"/>
      <c r="E5" s="141"/>
      <c r="F5" s="142" t="s">
        <v>107</v>
      </c>
      <c r="G5" s="142" t="s">
        <v>108</v>
      </c>
      <c r="H5" s="142" t="s">
        <v>135</v>
      </c>
      <c r="I5" s="142" t="s">
        <v>136</v>
      </c>
      <c r="J5" s="142" t="s">
        <v>137</v>
      </c>
      <c r="K5" s="142" t="s">
        <v>6</v>
      </c>
      <c r="L5" s="142" t="s">
        <v>138</v>
      </c>
      <c r="M5" s="142" t="s">
        <v>139</v>
      </c>
      <c r="N5" s="150" t="s">
        <v>140</v>
      </c>
      <c r="O5" s="150"/>
      <c r="P5" s="150"/>
      <c r="Q5" s="150"/>
      <c r="R5" s="144" t="s">
        <v>141</v>
      </c>
      <c r="S5" s="145"/>
      <c r="T5" s="145"/>
      <c r="U5" s="145"/>
      <c r="V5" s="145"/>
      <c r="W5" s="145"/>
      <c r="X5" s="145"/>
      <c r="Y5" s="145"/>
      <c r="Z5" s="145"/>
      <c r="AA5" s="145"/>
      <c r="AB5" s="145"/>
      <c r="AC5" s="145"/>
      <c r="AD5" s="145"/>
      <c r="AE5" s="145"/>
      <c r="AF5" s="145"/>
      <c r="AG5" s="145"/>
      <c r="AH5" s="146"/>
      <c r="AI5" s="149" t="s">
        <v>142</v>
      </c>
      <c r="AJ5" s="144" t="s">
        <v>143</v>
      </c>
      <c r="AK5" s="145"/>
      <c r="AL5" s="145"/>
      <c r="AM5" s="146"/>
      <c r="AN5" s="149" t="s">
        <v>112</v>
      </c>
      <c r="AO5" s="149" t="s">
        <v>144</v>
      </c>
      <c r="AP5" s="149" t="s">
        <v>109</v>
      </c>
      <c r="AQ5" s="149" t="s">
        <v>110</v>
      </c>
    </row>
    <row r="6" spans="1:43" x14ac:dyDescent="0.25">
      <c r="A6" s="153"/>
      <c r="B6" s="153"/>
      <c r="C6" s="147" t="s">
        <v>145</v>
      </c>
      <c r="D6" s="149" t="s">
        <v>146</v>
      </c>
      <c r="E6" s="149" t="s">
        <v>147</v>
      </c>
      <c r="F6" s="142"/>
      <c r="G6" s="142"/>
      <c r="H6" s="142"/>
      <c r="I6" s="142"/>
      <c r="J6" s="142"/>
      <c r="K6" s="142"/>
      <c r="L6" s="142"/>
      <c r="M6" s="142"/>
      <c r="N6" s="140" t="s">
        <v>148</v>
      </c>
      <c r="O6" s="140" t="s">
        <v>149</v>
      </c>
      <c r="P6" s="140" t="s">
        <v>150</v>
      </c>
      <c r="Q6" s="140" t="s">
        <v>151</v>
      </c>
      <c r="R6" s="140" t="s">
        <v>152</v>
      </c>
      <c r="S6" s="140" t="s">
        <v>153</v>
      </c>
      <c r="T6" s="140" t="s">
        <v>154</v>
      </c>
      <c r="U6" s="151"/>
      <c r="V6" s="141"/>
      <c r="W6" s="140" t="s">
        <v>155</v>
      </c>
      <c r="X6" s="141"/>
      <c r="Y6" s="142" t="s">
        <v>156</v>
      </c>
      <c r="Z6" s="142"/>
      <c r="AA6" s="142"/>
      <c r="AB6" s="140" t="s">
        <v>157</v>
      </c>
      <c r="AC6" s="140" t="s">
        <v>158</v>
      </c>
      <c r="AD6" s="140" t="s">
        <v>159</v>
      </c>
      <c r="AE6" s="144" t="s">
        <v>160</v>
      </c>
      <c r="AF6" s="145"/>
      <c r="AG6" s="145"/>
      <c r="AH6" s="146"/>
      <c r="AI6" s="147"/>
      <c r="AJ6" s="140" t="s">
        <v>161</v>
      </c>
      <c r="AK6" s="140" t="s">
        <v>162</v>
      </c>
      <c r="AL6" s="140" t="s">
        <v>163</v>
      </c>
      <c r="AM6" s="149" t="s">
        <v>164</v>
      </c>
      <c r="AN6" s="147"/>
      <c r="AO6" s="147"/>
      <c r="AP6" s="147"/>
      <c r="AQ6" s="147"/>
    </row>
    <row r="7" spans="1:43" ht="27" x14ac:dyDescent="0.25">
      <c r="A7" s="154"/>
      <c r="B7" s="154"/>
      <c r="C7" s="148"/>
      <c r="D7" s="148"/>
      <c r="E7" s="148"/>
      <c r="F7" s="142"/>
      <c r="G7" s="142"/>
      <c r="H7" s="142"/>
      <c r="I7" s="142"/>
      <c r="J7" s="142"/>
      <c r="K7" s="142"/>
      <c r="L7" s="142"/>
      <c r="M7" s="142"/>
      <c r="N7" s="143"/>
      <c r="O7" s="143"/>
      <c r="P7" s="143"/>
      <c r="Q7" s="143"/>
      <c r="R7" s="143"/>
      <c r="S7" s="143"/>
      <c r="T7" s="69" t="s">
        <v>165</v>
      </c>
      <c r="U7" s="69" t="s">
        <v>166</v>
      </c>
      <c r="V7" s="69" t="s">
        <v>167</v>
      </c>
      <c r="W7" s="69" t="s">
        <v>168</v>
      </c>
      <c r="X7" s="69" t="s">
        <v>169</v>
      </c>
      <c r="Y7" s="70" t="s">
        <v>170</v>
      </c>
      <c r="Z7" s="70" t="s">
        <v>171</v>
      </c>
      <c r="AA7" s="71" t="s">
        <v>172</v>
      </c>
      <c r="AB7" s="143"/>
      <c r="AC7" s="143"/>
      <c r="AD7" s="143"/>
      <c r="AE7" s="69" t="s">
        <v>173</v>
      </c>
      <c r="AF7" s="69" t="s">
        <v>174</v>
      </c>
      <c r="AG7" s="69" t="s">
        <v>175</v>
      </c>
      <c r="AH7" s="69" t="s">
        <v>176</v>
      </c>
      <c r="AI7" s="148"/>
      <c r="AJ7" s="143"/>
      <c r="AK7" s="143"/>
      <c r="AL7" s="143"/>
      <c r="AM7" s="148"/>
      <c r="AN7" s="148"/>
      <c r="AO7" s="148"/>
      <c r="AP7" s="148"/>
      <c r="AQ7" s="148"/>
    </row>
    <row r="8" spans="1:43" x14ac:dyDescent="0.25">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c r="AA8" s="72">
        <v>27</v>
      </c>
      <c r="AB8" s="72">
        <v>28</v>
      </c>
      <c r="AC8" s="72">
        <v>29</v>
      </c>
      <c r="AD8" s="72">
        <v>30</v>
      </c>
      <c r="AE8" s="72">
        <v>31</v>
      </c>
      <c r="AF8" s="72">
        <v>32</v>
      </c>
      <c r="AG8" s="72">
        <v>33</v>
      </c>
      <c r="AH8" s="72">
        <v>34</v>
      </c>
      <c r="AI8" s="72">
        <v>35</v>
      </c>
      <c r="AJ8" s="72">
        <v>36</v>
      </c>
      <c r="AK8" s="72">
        <v>37</v>
      </c>
      <c r="AL8" s="72">
        <v>38</v>
      </c>
      <c r="AM8" s="72">
        <v>39</v>
      </c>
      <c r="AN8" s="72">
        <v>40</v>
      </c>
      <c r="AO8" s="72">
        <v>41</v>
      </c>
      <c r="AP8" s="72">
        <v>42</v>
      </c>
      <c r="AQ8" s="72">
        <v>43</v>
      </c>
    </row>
    <row r="9" spans="1:43" x14ac:dyDescent="0.25">
      <c r="A9" s="73">
        <v>3</v>
      </c>
      <c r="B9" s="74" t="s">
        <v>86</v>
      </c>
      <c r="C9" s="73">
        <v>1</v>
      </c>
      <c r="D9" s="73"/>
      <c r="E9" s="73"/>
      <c r="F9" s="73">
        <v>1</v>
      </c>
      <c r="G9" s="73">
        <v>2</v>
      </c>
      <c r="H9" s="73">
        <v>76</v>
      </c>
      <c r="I9" s="73">
        <v>76</v>
      </c>
      <c r="J9" s="73">
        <v>0</v>
      </c>
      <c r="K9" s="73">
        <v>57</v>
      </c>
      <c r="L9" s="73">
        <v>8</v>
      </c>
      <c r="M9" s="73">
        <v>0</v>
      </c>
      <c r="N9" s="73">
        <v>4</v>
      </c>
      <c r="O9" s="73">
        <v>62</v>
      </c>
      <c r="P9" s="73">
        <v>10</v>
      </c>
      <c r="Q9" s="73">
        <v>0</v>
      </c>
      <c r="R9" s="73">
        <v>11</v>
      </c>
      <c r="S9" s="73">
        <v>10</v>
      </c>
      <c r="T9" s="73">
        <v>6</v>
      </c>
      <c r="U9" s="73">
        <v>4</v>
      </c>
      <c r="V9" s="73">
        <v>7</v>
      </c>
      <c r="W9" s="73">
        <v>3</v>
      </c>
      <c r="X9" s="73">
        <v>5</v>
      </c>
      <c r="Y9" s="73">
        <v>3</v>
      </c>
      <c r="Z9" s="73">
        <v>2</v>
      </c>
      <c r="AA9" s="73">
        <v>4</v>
      </c>
      <c r="AB9" s="73">
        <v>3</v>
      </c>
      <c r="AC9" s="73">
        <v>3</v>
      </c>
      <c r="AD9" s="73">
        <v>5</v>
      </c>
      <c r="AE9" s="73">
        <v>10</v>
      </c>
      <c r="AF9" s="73">
        <v>0</v>
      </c>
      <c r="AG9" s="73">
        <v>0</v>
      </c>
      <c r="AH9" s="73">
        <v>0</v>
      </c>
      <c r="AI9" s="73">
        <v>0</v>
      </c>
      <c r="AJ9" s="73">
        <v>10</v>
      </c>
      <c r="AK9" s="73">
        <v>66</v>
      </c>
      <c r="AL9" s="73">
        <v>0</v>
      </c>
      <c r="AM9" s="73">
        <v>0</v>
      </c>
      <c r="AN9" s="73">
        <v>1</v>
      </c>
      <c r="AO9" s="73">
        <v>1</v>
      </c>
      <c r="AP9" s="73">
        <v>4</v>
      </c>
      <c r="AQ9" s="73">
        <v>1</v>
      </c>
    </row>
    <row r="10" spans="1:43" x14ac:dyDescent="0.25">
      <c r="A10" s="73">
        <v>5</v>
      </c>
      <c r="B10" s="74" t="s">
        <v>87</v>
      </c>
      <c r="C10" s="73">
        <v>1</v>
      </c>
      <c r="D10" s="73"/>
      <c r="E10" s="73">
        <v>1</v>
      </c>
      <c r="F10" s="73">
        <v>3</v>
      </c>
      <c r="G10" s="73">
        <v>5</v>
      </c>
      <c r="H10" s="73">
        <v>151</v>
      </c>
      <c r="I10" s="73">
        <v>104</v>
      </c>
      <c r="J10" s="73">
        <v>47</v>
      </c>
      <c r="K10" s="73">
        <v>109</v>
      </c>
      <c r="L10" s="73">
        <v>7</v>
      </c>
      <c r="M10" s="73">
        <v>0</v>
      </c>
      <c r="N10" s="73">
        <v>11</v>
      </c>
      <c r="O10" s="73">
        <v>118</v>
      </c>
      <c r="P10" s="73">
        <v>22</v>
      </c>
      <c r="Q10" s="73">
        <v>0</v>
      </c>
      <c r="R10" s="73">
        <v>23</v>
      </c>
      <c r="S10" s="73">
        <v>21</v>
      </c>
      <c r="T10" s="73">
        <v>10</v>
      </c>
      <c r="U10" s="73">
        <v>9</v>
      </c>
      <c r="V10" s="73">
        <v>9</v>
      </c>
      <c r="W10" s="73">
        <v>8</v>
      </c>
      <c r="X10" s="73">
        <v>9</v>
      </c>
      <c r="Y10" s="73">
        <v>5</v>
      </c>
      <c r="Z10" s="73">
        <v>5</v>
      </c>
      <c r="AA10" s="73">
        <v>11</v>
      </c>
      <c r="AB10" s="73">
        <v>7</v>
      </c>
      <c r="AC10" s="73">
        <v>8</v>
      </c>
      <c r="AD10" s="73">
        <v>10</v>
      </c>
      <c r="AE10" s="73">
        <v>16</v>
      </c>
      <c r="AF10" s="73">
        <v>0</v>
      </c>
      <c r="AG10" s="73">
        <v>0</v>
      </c>
      <c r="AH10" s="73">
        <v>0</v>
      </c>
      <c r="AI10" s="73">
        <v>0</v>
      </c>
      <c r="AJ10" s="73">
        <v>43</v>
      </c>
      <c r="AK10" s="73">
        <v>108</v>
      </c>
      <c r="AL10" s="73">
        <v>0</v>
      </c>
      <c r="AM10" s="73">
        <v>0</v>
      </c>
      <c r="AN10" s="73">
        <v>2</v>
      </c>
      <c r="AO10" s="73">
        <v>4</v>
      </c>
      <c r="AP10" s="73">
        <v>42</v>
      </c>
      <c r="AQ10" s="73">
        <v>3</v>
      </c>
    </row>
    <row r="11" spans="1:43" x14ac:dyDescent="0.25">
      <c r="A11" s="73">
        <v>7</v>
      </c>
      <c r="B11" s="74" t="s">
        <v>88</v>
      </c>
      <c r="C11" s="73">
        <v>1</v>
      </c>
      <c r="D11" s="73"/>
      <c r="E11" s="73"/>
      <c r="F11" s="73">
        <v>1</v>
      </c>
      <c r="G11" s="73">
        <v>1</v>
      </c>
      <c r="H11" s="73">
        <v>34</v>
      </c>
      <c r="I11" s="73">
        <v>34</v>
      </c>
      <c r="J11" s="73">
        <v>0</v>
      </c>
      <c r="K11" s="73">
        <v>23</v>
      </c>
      <c r="L11" s="73">
        <v>1</v>
      </c>
      <c r="M11" s="73">
        <v>2.4</v>
      </c>
      <c r="N11" s="73">
        <v>4</v>
      </c>
      <c r="O11" s="73">
        <v>28</v>
      </c>
      <c r="P11" s="73">
        <v>2</v>
      </c>
      <c r="Q11" s="73">
        <v>0</v>
      </c>
      <c r="R11" s="73">
        <v>4</v>
      </c>
      <c r="S11" s="73">
        <v>5</v>
      </c>
      <c r="T11" s="73">
        <v>3</v>
      </c>
      <c r="U11" s="73">
        <v>2</v>
      </c>
      <c r="V11" s="73">
        <v>2</v>
      </c>
      <c r="W11" s="73">
        <v>3</v>
      </c>
      <c r="X11" s="73">
        <v>1</v>
      </c>
      <c r="Y11" s="73">
        <v>1</v>
      </c>
      <c r="Z11" s="73">
        <v>1</v>
      </c>
      <c r="AA11" s="73">
        <v>2</v>
      </c>
      <c r="AB11" s="73">
        <v>1</v>
      </c>
      <c r="AC11" s="73">
        <v>3</v>
      </c>
      <c r="AD11" s="73">
        <v>2</v>
      </c>
      <c r="AE11" s="73">
        <v>4</v>
      </c>
      <c r="AF11" s="73">
        <v>0</v>
      </c>
      <c r="AG11" s="73">
        <v>0</v>
      </c>
      <c r="AH11" s="73">
        <v>0</v>
      </c>
      <c r="AI11" s="73">
        <v>0</v>
      </c>
      <c r="AJ11" s="73">
        <v>25</v>
      </c>
      <c r="AK11" s="73">
        <v>9</v>
      </c>
      <c r="AL11" s="73">
        <v>0</v>
      </c>
      <c r="AM11" s="73">
        <v>0</v>
      </c>
      <c r="AN11" s="73">
        <v>0</v>
      </c>
      <c r="AO11" s="73">
        <v>1</v>
      </c>
      <c r="AP11" s="73">
        <v>5</v>
      </c>
      <c r="AQ11" s="73">
        <v>0</v>
      </c>
    </row>
    <row r="12" spans="1:43" x14ac:dyDescent="0.25">
      <c r="A12" s="73">
        <v>8</v>
      </c>
      <c r="B12" s="74" t="s">
        <v>89</v>
      </c>
      <c r="C12" s="73">
        <v>1</v>
      </c>
      <c r="D12" s="73"/>
      <c r="E12" s="73"/>
      <c r="F12" s="73">
        <v>1</v>
      </c>
      <c r="G12" s="73">
        <v>2</v>
      </c>
      <c r="H12" s="73">
        <v>71</v>
      </c>
      <c r="I12" s="73">
        <v>67</v>
      </c>
      <c r="J12" s="73">
        <v>4</v>
      </c>
      <c r="K12" s="73">
        <v>49</v>
      </c>
      <c r="L12" s="73">
        <v>3</v>
      </c>
      <c r="M12" s="73">
        <v>0</v>
      </c>
      <c r="N12" s="73">
        <v>8</v>
      </c>
      <c r="O12" s="73">
        <v>59</v>
      </c>
      <c r="P12" s="73">
        <v>4</v>
      </c>
      <c r="Q12" s="73">
        <v>0</v>
      </c>
      <c r="R12" s="73">
        <v>13</v>
      </c>
      <c r="S12" s="73">
        <v>11</v>
      </c>
      <c r="T12" s="73">
        <v>3</v>
      </c>
      <c r="U12" s="73">
        <v>3</v>
      </c>
      <c r="V12" s="73">
        <v>6</v>
      </c>
      <c r="W12" s="73">
        <v>4</v>
      </c>
      <c r="X12" s="73">
        <v>4</v>
      </c>
      <c r="Y12" s="73">
        <v>3</v>
      </c>
      <c r="Z12" s="73">
        <v>2</v>
      </c>
      <c r="AA12" s="73">
        <v>4</v>
      </c>
      <c r="AB12" s="73">
        <v>2</v>
      </c>
      <c r="AC12" s="73">
        <v>4</v>
      </c>
      <c r="AD12" s="73">
        <v>3</v>
      </c>
      <c r="AE12" s="73">
        <v>9</v>
      </c>
      <c r="AF12" s="73">
        <v>0</v>
      </c>
      <c r="AG12" s="73">
        <v>0</v>
      </c>
      <c r="AH12" s="73">
        <v>0</v>
      </c>
      <c r="AI12" s="73">
        <v>0</v>
      </c>
      <c r="AJ12" s="73">
        <v>58</v>
      </c>
      <c r="AK12" s="73">
        <v>13</v>
      </c>
      <c r="AL12" s="73">
        <v>0</v>
      </c>
      <c r="AM12" s="73">
        <v>0</v>
      </c>
      <c r="AN12" s="73">
        <v>1</v>
      </c>
      <c r="AO12" s="73">
        <v>1</v>
      </c>
      <c r="AP12" s="73">
        <v>12</v>
      </c>
      <c r="AQ12" s="73">
        <v>1</v>
      </c>
    </row>
    <row r="13" spans="1:43" x14ac:dyDescent="0.25">
      <c r="A13" s="73">
        <v>12</v>
      </c>
      <c r="B13" s="74" t="s">
        <v>118</v>
      </c>
      <c r="C13" s="73">
        <v>1</v>
      </c>
      <c r="D13" s="73"/>
      <c r="E13" s="73"/>
      <c r="F13" s="73">
        <v>1</v>
      </c>
      <c r="G13" s="73">
        <v>3</v>
      </c>
      <c r="H13" s="73">
        <v>65</v>
      </c>
      <c r="I13" s="73">
        <v>64</v>
      </c>
      <c r="J13" s="73">
        <v>1</v>
      </c>
      <c r="K13" s="73">
        <v>49</v>
      </c>
      <c r="L13" s="73">
        <v>5</v>
      </c>
      <c r="M13" s="73">
        <v>0</v>
      </c>
      <c r="N13" s="73">
        <v>5</v>
      </c>
      <c r="O13" s="73">
        <v>50</v>
      </c>
      <c r="P13" s="73">
        <v>10</v>
      </c>
      <c r="Q13" s="73">
        <v>0</v>
      </c>
      <c r="R13" s="73">
        <v>12</v>
      </c>
      <c r="S13" s="73">
        <v>9</v>
      </c>
      <c r="T13" s="73">
        <v>5</v>
      </c>
      <c r="U13" s="73">
        <v>2</v>
      </c>
      <c r="V13" s="73">
        <v>4</v>
      </c>
      <c r="W13" s="73">
        <v>4</v>
      </c>
      <c r="X13" s="73">
        <v>4</v>
      </c>
      <c r="Y13" s="73">
        <v>2</v>
      </c>
      <c r="Z13" s="73">
        <v>2</v>
      </c>
      <c r="AA13" s="73">
        <v>4</v>
      </c>
      <c r="AB13" s="73">
        <v>3</v>
      </c>
      <c r="AC13" s="73">
        <v>3</v>
      </c>
      <c r="AD13" s="73">
        <v>2</v>
      </c>
      <c r="AE13" s="73">
        <v>9</v>
      </c>
      <c r="AF13" s="73">
        <v>0</v>
      </c>
      <c r="AG13" s="73">
        <v>0</v>
      </c>
      <c r="AH13" s="73">
        <v>0</v>
      </c>
      <c r="AI13" s="73">
        <v>1</v>
      </c>
      <c r="AJ13" s="73">
        <v>38</v>
      </c>
      <c r="AK13" s="73">
        <v>27</v>
      </c>
      <c r="AL13" s="73">
        <v>0</v>
      </c>
      <c r="AM13" s="73">
        <v>0</v>
      </c>
      <c r="AN13" s="73">
        <v>1</v>
      </c>
      <c r="AO13" s="73">
        <v>2</v>
      </c>
      <c r="AP13" s="73">
        <v>11</v>
      </c>
      <c r="AQ13" s="73">
        <v>1</v>
      </c>
    </row>
    <row r="14" spans="1:43" x14ac:dyDescent="0.25">
      <c r="A14" s="73">
        <v>15</v>
      </c>
      <c r="B14" s="74" t="s">
        <v>119</v>
      </c>
      <c r="C14" s="73">
        <v>1</v>
      </c>
      <c r="D14" s="73"/>
      <c r="E14" s="73"/>
      <c r="F14" s="73">
        <v>1</v>
      </c>
      <c r="G14" s="73">
        <v>2</v>
      </c>
      <c r="H14" s="73">
        <v>85</v>
      </c>
      <c r="I14" s="73">
        <v>83</v>
      </c>
      <c r="J14" s="73">
        <v>2</v>
      </c>
      <c r="K14" s="73">
        <v>57</v>
      </c>
      <c r="L14" s="73">
        <v>7</v>
      </c>
      <c r="M14" s="73">
        <v>2.2000000000000002</v>
      </c>
      <c r="N14" s="73">
        <v>4</v>
      </c>
      <c r="O14" s="73">
        <v>66</v>
      </c>
      <c r="P14" s="73">
        <v>15</v>
      </c>
      <c r="Q14" s="73">
        <v>0</v>
      </c>
      <c r="R14" s="73">
        <v>13</v>
      </c>
      <c r="S14" s="73">
        <v>13</v>
      </c>
      <c r="T14" s="73">
        <v>4</v>
      </c>
      <c r="U14" s="73">
        <v>4</v>
      </c>
      <c r="V14" s="73">
        <v>6</v>
      </c>
      <c r="W14" s="73">
        <v>5</v>
      </c>
      <c r="X14" s="73">
        <v>4</v>
      </c>
      <c r="Y14" s="73">
        <v>3</v>
      </c>
      <c r="Z14" s="73">
        <v>2</v>
      </c>
      <c r="AA14" s="73">
        <v>5</v>
      </c>
      <c r="AB14" s="73">
        <v>4</v>
      </c>
      <c r="AC14" s="73">
        <v>5</v>
      </c>
      <c r="AD14" s="73">
        <v>5</v>
      </c>
      <c r="AE14" s="73">
        <v>12</v>
      </c>
      <c r="AF14" s="73">
        <v>0</v>
      </c>
      <c r="AG14" s="73">
        <v>0</v>
      </c>
      <c r="AH14" s="73">
        <v>0</v>
      </c>
      <c r="AI14" s="73">
        <v>0</v>
      </c>
      <c r="AJ14" s="73">
        <v>40</v>
      </c>
      <c r="AK14" s="73">
        <v>45</v>
      </c>
      <c r="AL14" s="73">
        <v>0</v>
      </c>
      <c r="AM14" s="73">
        <v>0</v>
      </c>
      <c r="AN14" s="73">
        <v>1</v>
      </c>
      <c r="AO14" s="73">
        <v>1</v>
      </c>
      <c r="AP14" s="73">
        <v>13</v>
      </c>
      <c r="AQ14" s="73">
        <v>1</v>
      </c>
    </row>
    <row r="15" spans="1:43" x14ac:dyDescent="0.25">
      <c r="A15" s="73">
        <v>16</v>
      </c>
      <c r="B15" s="74" t="s">
        <v>120</v>
      </c>
      <c r="C15" s="73">
        <v>1</v>
      </c>
      <c r="D15" s="73"/>
      <c r="E15" s="73"/>
      <c r="F15" s="73">
        <v>1</v>
      </c>
      <c r="G15" s="73">
        <v>3</v>
      </c>
      <c r="H15" s="73">
        <v>81</v>
      </c>
      <c r="I15" s="73">
        <v>81</v>
      </c>
      <c r="J15" s="73">
        <v>0</v>
      </c>
      <c r="K15" s="73">
        <v>64</v>
      </c>
      <c r="L15" s="73">
        <v>0</v>
      </c>
      <c r="M15" s="73">
        <v>0</v>
      </c>
      <c r="N15" s="73">
        <v>2</v>
      </c>
      <c r="O15" s="73">
        <v>65</v>
      </c>
      <c r="P15" s="73">
        <v>14</v>
      </c>
      <c r="Q15" s="73">
        <v>0</v>
      </c>
      <c r="R15" s="73">
        <v>13</v>
      </c>
      <c r="S15" s="73">
        <v>11</v>
      </c>
      <c r="T15" s="73">
        <v>4</v>
      </c>
      <c r="U15" s="73">
        <v>3</v>
      </c>
      <c r="V15" s="73">
        <v>7</v>
      </c>
      <c r="W15" s="73">
        <v>5</v>
      </c>
      <c r="X15" s="73">
        <v>4</v>
      </c>
      <c r="Y15" s="73">
        <v>3</v>
      </c>
      <c r="Z15" s="73">
        <v>3</v>
      </c>
      <c r="AA15" s="73">
        <v>4</v>
      </c>
      <c r="AB15" s="73">
        <v>3</v>
      </c>
      <c r="AC15" s="73">
        <v>4</v>
      </c>
      <c r="AD15" s="73">
        <v>5</v>
      </c>
      <c r="AE15" s="73">
        <v>8</v>
      </c>
      <c r="AF15" s="73">
        <v>0</v>
      </c>
      <c r="AG15" s="73">
        <v>0</v>
      </c>
      <c r="AH15" s="73">
        <v>4</v>
      </c>
      <c r="AI15" s="73">
        <v>0</v>
      </c>
      <c r="AJ15" s="73">
        <v>8</v>
      </c>
      <c r="AK15" s="73">
        <v>70</v>
      </c>
      <c r="AL15" s="73">
        <v>3</v>
      </c>
      <c r="AM15" s="73">
        <v>0</v>
      </c>
      <c r="AN15" s="73">
        <v>1</v>
      </c>
      <c r="AO15" s="73">
        <v>2</v>
      </c>
      <c r="AP15" s="73">
        <v>10</v>
      </c>
      <c r="AQ15" s="73">
        <v>1</v>
      </c>
    </row>
    <row r="16" spans="1:43" x14ac:dyDescent="0.25">
      <c r="A16" s="137" t="s">
        <v>121</v>
      </c>
      <c r="B16" s="137"/>
      <c r="C16" s="68">
        <v>7</v>
      </c>
      <c r="D16" s="68"/>
      <c r="E16" s="68">
        <v>1</v>
      </c>
      <c r="F16" s="68">
        <v>9</v>
      </c>
      <c r="G16" s="68">
        <v>18</v>
      </c>
      <c r="H16" s="68">
        <v>563</v>
      </c>
      <c r="I16" s="68">
        <v>509</v>
      </c>
      <c r="J16" s="68">
        <v>54</v>
      </c>
      <c r="K16" s="68">
        <v>408</v>
      </c>
      <c r="L16" s="68">
        <v>31</v>
      </c>
      <c r="M16" s="68">
        <v>2</v>
      </c>
      <c r="N16" s="68">
        <v>38</v>
      </c>
      <c r="O16" s="68">
        <v>448</v>
      </c>
      <c r="P16" s="68">
        <v>77</v>
      </c>
      <c r="Q16" s="68">
        <v>0</v>
      </c>
      <c r="R16" s="68">
        <v>89</v>
      </c>
      <c r="S16" s="68">
        <v>80</v>
      </c>
      <c r="T16" s="68">
        <v>35</v>
      </c>
      <c r="U16" s="68">
        <v>27</v>
      </c>
      <c r="V16" s="68">
        <v>41</v>
      </c>
      <c r="W16" s="68">
        <v>32</v>
      </c>
      <c r="X16" s="68">
        <v>31</v>
      </c>
      <c r="Y16" s="68">
        <v>20</v>
      </c>
      <c r="Z16" s="68">
        <v>17</v>
      </c>
      <c r="AA16" s="68">
        <v>34</v>
      </c>
      <c r="AB16" s="68">
        <v>23</v>
      </c>
      <c r="AC16" s="68">
        <v>30</v>
      </c>
      <c r="AD16" s="68">
        <v>32</v>
      </c>
      <c r="AE16" s="68">
        <v>68</v>
      </c>
      <c r="AF16" s="68">
        <v>0</v>
      </c>
      <c r="AG16" s="68">
        <v>0</v>
      </c>
      <c r="AH16" s="68">
        <v>4</v>
      </c>
      <c r="AI16" s="68">
        <v>1</v>
      </c>
      <c r="AJ16" s="68">
        <v>222</v>
      </c>
      <c r="AK16" s="68">
        <v>338</v>
      </c>
      <c r="AL16" s="68">
        <v>3</v>
      </c>
      <c r="AM16" s="68">
        <v>0</v>
      </c>
      <c r="AN16" s="68">
        <v>7</v>
      </c>
      <c r="AO16" s="68">
        <v>12</v>
      </c>
      <c r="AP16" s="68">
        <v>97</v>
      </c>
      <c r="AQ16" s="68">
        <v>8</v>
      </c>
    </row>
    <row r="17" spans="1:37" x14ac:dyDescent="0.25">
      <c r="A17" s="137" t="s">
        <v>177</v>
      </c>
      <c r="B17" s="137"/>
      <c r="C17" s="137"/>
      <c r="D17" s="137"/>
      <c r="E17" s="137"/>
      <c r="F17" s="137"/>
      <c r="G17" s="137"/>
      <c r="H17" s="137"/>
      <c r="I17" s="68" t="s">
        <v>116</v>
      </c>
      <c r="J17" s="68" t="s">
        <v>178</v>
      </c>
    </row>
    <row r="18" spans="1:37" x14ac:dyDescent="0.25">
      <c r="A18" s="136" t="s">
        <v>179</v>
      </c>
      <c r="B18" s="136"/>
      <c r="C18" s="136"/>
      <c r="D18" s="136"/>
      <c r="E18" s="136"/>
      <c r="F18" s="136"/>
      <c r="G18" s="136"/>
      <c r="H18" s="136"/>
      <c r="I18" s="65">
        <v>563</v>
      </c>
      <c r="J18" s="65">
        <v>100</v>
      </c>
      <c r="N18" s="116" t="s">
        <v>122</v>
      </c>
      <c r="O18" s="117"/>
      <c r="P18" s="117"/>
      <c r="Q18" s="117"/>
      <c r="R18" s="117"/>
      <c r="S18" s="117"/>
      <c r="AE18" s="117" t="s">
        <v>180</v>
      </c>
      <c r="AF18" s="117"/>
      <c r="AG18" s="117"/>
      <c r="AH18" s="117"/>
      <c r="AI18" s="117"/>
      <c r="AJ18" s="117"/>
      <c r="AK18" s="117"/>
    </row>
    <row r="19" spans="1:37" x14ac:dyDescent="0.25">
      <c r="A19" s="136" t="s">
        <v>181</v>
      </c>
      <c r="B19" s="136"/>
      <c r="C19" s="136"/>
      <c r="D19" s="136"/>
      <c r="E19" s="136"/>
      <c r="F19" s="136"/>
      <c r="G19" s="136"/>
      <c r="H19" s="136"/>
      <c r="I19" s="65">
        <v>486</v>
      </c>
      <c r="J19" s="65">
        <v>86.32</v>
      </c>
      <c r="N19" s="117" t="s">
        <v>182</v>
      </c>
      <c r="O19" s="117"/>
      <c r="P19" s="117"/>
      <c r="Q19" s="117"/>
      <c r="R19" s="117"/>
      <c r="S19" s="117"/>
      <c r="AE19" s="138" t="s">
        <v>125</v>
      </c>
      <c r="AF19" s="139"/>
      <c r="AG19" s="139"/>
      <c r="AH19" s="139"/>
      <c r="AI19" s="139"/>
      <c r="AJ19" s="139"/>
      <c r="AK19" s="139"/>
    </row>
    <row r="20" spans="1:37" x14ac:dyDescent="0.25">
      <c r="A20" s="136" t="s">
        <v>183</v>
      </c>
      <c r="B20" s="136"/>
      <c r="C20" s="136"/>
      <c r="D20" s="136"/>
      <c r="E20" s="136"/>
      <c r="F20" s="136"/>
      <c r="G20" s="136"/>
      <c r="H20" s="136"/>
      <c r="I20" s="65">
        <v>563</v>
      </c>
      <c r="J20" s="65">
        <v>100</v>
      </c>
      <c r="AG20" s="116"/>
      <c r="AH20" s="117"/>
      <c r="AI20" s="117"/>
      <c r="AJ20" s="117"/>
      <c r="AK20" s="117"/>
    </row>
    <row r="21" spans="1:37" x14ac:dyDescent="0.25">
      <c r="AE21" s="117" t="s">
        <v>184</v>
      </c>
      <c r="AF21" s="117"/>
      <c r="AG21" s="117"/>
      <c r="AH21" s="117"/>
      <c r="AI21" s="117"/>
      <c r="AJ21" s="117"/>
      <c r="AK21" s="117"/>
    </row>
  </sheetData>
  <mergeCells count="59">
    <mergeCell ref="A1:B1"/>
    <mergeCell ref="AM1:AP1"/>
    <mergeCell ref="A2:B2"/>
    <mergeCell ref="C2:AL2"/>
    <mergeCell ref="A3:B3"/>
    <mergeCell ref="C3:AL3"/>
    <mergeCell ref="T6:V6"/>
    <mergeCell ref="A4:A7"/>
    <mergeCell ref="C4:G4"/>
    <mergeCell ref="H4:AM4"/>
    <mergeCell ref="AN4:AQ4"/>
    <mergeCell ref="B5:B7"/>
    <mergeCell ref="C5:E5"/>
    <mergeCell ref="F5:F7"/>
    <mergeCell ref="G5:G7"/>
    <mergeCell ref="H5:H7"/>
    <mergeCell ref="I5:I7"/>
    <mergeCell ref="AQ5:AQ7"/>
    <mergeCell ref="AJ6:AJ7"/>
    <mergeCell ref="AK6:AK7"/>
    <mergeCell ref="AL6:AL7"/>
    <mergeCell ref="AM6:AM7"/>
    <mergeCell ref="AI5:AI7"/>
    <mergeCell ref="AJ5:AM5"/>
    <mergeCell ref="AN5:AN7"/>
    <mergeCell ref="AO5:AO7"/>
    <mergeCell ref="AP5:AP7"/>
    <mergeCell ref="AE6:AH6"/>
    <mergeCell ref="C6:C7"/>
    <mergeCell ref="D6:D7"/>
    <mergeCell ref="E6:E7"/>
    <mergeCell ref="N6:N7"/>
    <mergeCell ref="O6:O7"/>
    <mergeCell ref="P6:P7"/>
    <mergeCell ref="J5:J7"/>
    <mergeCell ref="K5:K7"/>
    <mergeCell ref="L5:L7"/>
    <mergeCell ref="M5:M7"/>
    <mergeCell ref="N5:Q5"/>
    <mergeCell ref="R5:AH5"/>
    <mergeCell ref="Q6:Q7"/>
    <mergeCell ref="R6:R7"/>
    <mergeCell ref="S6:S7"/>
    <mergeCell ref="W6:X6"/>
    <mergeCell ref="Y6:AA6"/>
    <mergeCell ref="AB6:AB7"/>
    <mergeCell ref="AC6:AC7"/>
    <mergeCell ref="AD6:AD7"/>
    <mergeCell ref="A20:H20"/>
    <mergeCell ref="AG20:AK20"/>
    <mergeCell ref="AE21:AK21"/>
    <mergeCell ref="A16:B16"/>
    <mergeCell ref="A17:H17"/>
    <mergeCell ref="A18:H18"/>
    <mergeCell ref="N18:S18"/>
    <mergeCell ref="AE18:AK18"/>
    <mergeCell ref="A19:H19"/>
    <mergeCell ref="N19:S19"/>
    <mergeCell ref="AE19:AK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Ds hs THCS</vt:lpstr>
      <vt:lpstr>CSVC</vt:lpstr>
      <vt:lpstr>GV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andongnhi</dc:creator>
  <cp:lastModifiedBy>Windows User</cp:lastModifiedBy>
  <cp:lastPrinted>2018-09-10T08:27:32Z</cp:lastPrinted>
  <dcterms:created xsi:type="dcterms:W3CDTF">2017-10-09T01:22:15Z</dcterms:created>
  <dcterms:modified xsi:type="dcterms:W3CDTF">2020-09-21T01:12:41Z</dcterms:modified>
</cp:coreProperties>
</file>